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10" yWindow="-150" windowWidth="10890" windowHeight="9420" tabRatio="610" activeTab="6"/>
  </bookViews>
  <sheets>
    <sheet name="Приложение 7.2.1В" sheetId="21" r:id="rId1"/>
    <sheet name="1Типове мерки" sheetId="17" state="hidden" r:id="rId2"/>
    <sheet name="Sheet1" sheetId="10" state="hidden" r:id="rId3"/>
    <sheet name="Напояване+ПВВВ" sheetId="3" state="hidden" r:id="rId4"/>
    <sheet name="2Индикатори" sheetId="15" state="hidden" r:id="rId5"/>
    <sheet name="4KTM" sheetId="16" state="hidden" r:id="rId6"/>
    <sheet name="Движещи сили - Мерки" sheetId="22" r:id="rId7"/>
  </sheets>
  <definedNames>
    <definedName name="_xlnm._FilterDatabase" localSheetId="0" hidden="1">'Приложение 7.2.1В'!$A$3:$F$292</definedName>
    <definedName name="_xlnm.Print_Titles" localSheetId="6">'Движещи сили - Мерки'!$2:$3</definedName>
    <definedName name="_xlnm.Print_Titles" localSheetId="0">'Приложение 7.2.1В'!$3:$3</definedName>
  </definedNames>
  <calcPr calcId="145621"/>
</workbook>
</file>

<file path=xl/calcChain.xml><?xml version="1.0" encoding="utf-8"?>
<calcChain xmlns="http://schemas.openxmlformats.org/spreadsheetml/2006/main">
  <c r="F26" i="10" l="1"/>
  <c r="F27" i="10"/>
  <c r="F31" i="10"/>
  <c r="F29" i="10" l="1"/>
  <c r="F33" i="10" l="1"/>
  <c r="E54" i="10" l="1"/>
  <c r="D54" i="10"/>
  <c r="E36" i="10"/>
  <c r="D36" i="10"/>
  <c r="F54" i="10" l="1"/>
  <c r="F36" i="10"/>
  <c r="F35" i="10"/>
  <c r="F46" i="10" l="1"/>
  <c r="F45" i="10" l="1"/>
  <c r="F44" i="10" l="1"/>
  <c r="F28" i="10" l="1"/>
  <c r="F52" i="10"/>
  <c r="F43" i="10" l="1"/>
  <c r="F42" i="10"/>
  <c r="F51" i="10" l="1"/>
  <c r="F49" i="10" l="1"/>
  <c r="F25" i="10" l="1"/>
  <c r="J10" i="10" l="1"/>
  <c r="G11" i="10"/>
  <c r="G12" i="10" s="1"/>
  <c r="H21" i="10"/>
  <c r="H22" i="10" s="1"/>
  <c r="G21" i="10"/>
  <c r="G22" i="10" s="1"/>
  <c r="I21" i="10"/>
  <c r="I22" i="10" s="1"/>
  <c r="J21" i="10"/>
  <c r="J22" i="10" s="1"/>
  <c r="K21" i="10"/>
  <c r="K22" i="10" s="1"/>
  <c r="L21" i="10"/>
  <c r="L22" i="10" s="1"/>
  <c r="Q21" i="10"/>
  <c r="Q22" i="10" s="1"/>
  <c r="F21" i="10"/>
  <c r="F22" i="10" s="1"/>
  <c r="M20" i="10"/>
  <c r="M21" i="10" s="1"/>
  <c r="M22" i="10" s="1"/>
  <c r="E12" i="10"/>
  <c r="I10" i="10"/>
  <c r="F7" i="10"/>
  <c r="G7" i="10" s="1"/>
  <c r="J12" i="10" l="1"/>
  <c r="J11" i="10"/>
  <c r="N20" i="10"/>
  <c r="N21" i="10" l="1"/>
  <c r="N22" i="10" s="1"/>
  <c r="O20" i="10"/>
  <c r="O21" i="10" l="1"/>
  <c r="O22" i="10" s="1"/>
  <c r="P20" i="10"/>
  <c r="P21" i="10" s="1"/>
  <c r="P22" i="10" s="1"/>
  <c r="L4" i="10" l="1"/>
  <c r="N4" i="10" s="1"/>
  <c r="D9" i="3" l="1"/>
  <c r="D8" i="3"/>
  <c r="D7" i="3"/>
</calcChain>
</file>

<file path=xl/sharedStrings.xml><?xml version="1.0" encoding="utf-8"?>
<sst xmlns="http://schemas.openxmlformats.org/spreadsheetml/2006/main" count="791" uniqueCount="425">
  <si>
    <t>Благоевград</t>
  </si>
  <si>
    <t>Кнежа</t>
  </si>
  <si>
    <t>Кюстендил</t>
  </si>
  <si>
    <t>Петрич</t>
  </si>
  <si>
    <t>Плевен</t>
  </si>
  <si>
    <t>Сандански</t>
  </si>
  <si>
    <t>Троян</t>
  </si>
  <si>
    <t>Кресна</t>
  </si>
  <si>
    <t>Сапарева баня</t>
  </si>
  <si>
    <t>http://svemar.net/bg/napoitelni-rezervoari-kanali.html</t>
  </si>
  <si>
    <t>НАПОИТЕЛНИ РЕЗЕРВОАРИ И КАНАЛИ</t>
  </si>
  <si>
    <t>Комплексни напоителни язовири - 168 бр. с общ завирен обем 3.1 млрд. м3;</t>
  </si>
  <si>
    <t>Напоителни помпени станции - 188 бр.;</t>
  </si>
  <si>
    <t>Напорни тръбопроводи - 2 238 км;</t>
  </si>
  <si>
    <t>Деривационни канали - 530 км;</t>
  </si>
  <si>
    <t>Открита канална мрежа - 5 441 км в т.ч. 75% облицовани;</t>
  </si>
  <si>
    <t>Закрита тръбна мрежа - 9 269 км;</t>
  </si>
  <si>
    <t>Водохващания - 420 бр. в т.ч. 243 бр. масивни;</t>
  </si>
  <si>
    <t>Изравнители - 612 бр. в т.ч. 503 бр. облицовани</t>
  </si>
  <si>
    <t>Предпазни диги на р. Дунав - 295 км;</t>
  </si>
  <si>
    <t>Корекции на вътрешни реки - 3 240 км;</t>
  </si>
  <si>
    <t>Предпазни диги - 385 km;</t>
  </si>
  <si>
    <t>Ретензионни язовири - 14 бр.;</t>
  </si>
  <si>
    <t>Отводнителни помпени станции - 90 бр.;</t>
  </si>
  <si>
    <t>Отводнителни полета - 1 434 хил. дка. в т.ч. на 32 % от тях отводняването се осъществява помпено, а на останалите - гравитачно;</t>
  </si>
  <si>
    <t>Главна канална мрежа - 2 334 км;</t>
  </si>
  <si>
    <t>Събирателна канална мрежа -11 192 км;</t>
  </si>
  <si>
    <t>Закрита дренажна мрежа - върху 356 хил. дка.</t>
  </si>
  <si>
    <t>Хидромелиоративни съоръжения</t>
  </si>
  <si>
    <t>Съоръжения за предпазване от вредното въздействие на водите</t>
  </si>
  <si>
    <r>
      <t>Напоителен резервоар 20 м3 с размери 5,2/5,2/1,5 м с 45</t>
    </r>
    <r>
      <rPr>
        <vertAlign val="superscript"/>
        <sz val="11"/>
        <color theme="1"/>
        <rFont val="Calibri"/>
        <family val="2"/>
        <charset val="204"/>
        <scheme val="minor"/>
      </rPr>
      <t>о</t>
    </r>
    <r>
      <rPr>
        <sz val="11"/>
        <color theme="1"/>
        <rFont val="Calibri"/>
        <family val="2"/>
        <charset val="204"/>
        <scheme val="minor"/>
      </rPr>
      <t>С наклон на скатовете - включва 84 м2 EPDM Геомембрана и 84 м2 геотелстил</t>
    </r>
  </si>
  <si>
    <t>лв без ДДС</t>
  </si>
  <si>
    <t>Напоителен резервоар 50 м3 с размери 5,2/10,4/1,5 м с 45оС наклон на скатовете - включва 131 м2 EPDM Геомембрана и 131 м2 геотестил</t>
  </si>
  <si>
    <t>Напоителен резервоар 100 м3 с размери 5,2/19,4/1,5 м с 45оС наклон на скатовете - включва 214 м2 EPDM Геомембрана и 214 м2 геотестил</t>
  </si>
  <si>
    <t>лв без ДДС/м3</t>
  </si>
  <si>
    <t>Посочените цени са без изкопни работи. Посочените цени са с включена доставка до клиента.</t>
  </si>
  <si>
    <t>http://www.fao.org/docrep/r4082e/r4082e06.htm#TopOfPage</t>
  </si>
  <si>
    <t>Irrigation Water Management: Training Manual No. 1 - Introduction to Irrigation</t>
  </si>
  <si>
    <t>Рекултивация на участъци засегнати от добив на инертни материали</t>
  </si>
  <si>
    <t>Изкопни работи лв./м3 (вкл. извозване)</t>
  </si>
  <si>
    <t>http://evrostroitelstvo.alle.bg/%D1%86%D0%B5%D0%BD%D0%BE%D0%BD%D0%B0%D0%B7%D0%BF%D0%B8%D1%81/</t>
  </si>
  <si>
    <t>Изкоп с багер в земни почви при нормални условия на транспорт лв./м3</t>
  </si>
  <si>
    <t>лв./е.ж.</t>
  </si>
  <si>
    <t>лв./ха</t>
  </si>
  <si>
    <t>лв.</t>
  </si>
  <si>
    <t>Код на мярка</t>
  </si>
  <si>
    <t>инв. Ст-ст</t>
  </si>
  <si>
    <t>е.ж.</t>
  </si>
  <si>
    <t>влажни зони</t>
  </si>
  <si>
    <t>ха</t>
  </si>
  <si>
    <t>ст-ст (лв)</t>
  </si>
  <si>
    <t>дълбоководно заустване</t>
  </si>
  <si>
    <t>Равда</t>
  </si>
  <si>
    <t>Зл. Пясъци</t>
  </si>
  <si>
    <t>дължина км</t>
  </si>
  <si>
    <t>стойност млн лв без ДДС</t>
  </si>
  <si>
    <t>стойност млн лв с ДДС</t>
  </si>
  <si>
    <t>лв./км</t>
  </si>
  <si>
    <t>средно</t>
  </si>
  <si>
    <t>Реконструкция на вътрешен водопровод</t>
  </si>
  <si>
    <t>дължина</t>
  </si>
  <si>
    <t>стойност</t>
  </si>
  <si>
    <t>ед. Цена</t>
  </si>
  <si>
    <t>Реконструкция на външен водопровод</t>
  </si>
  <si>
    <t>Изграждане на външен водопровод</t>
  </si>
  <si>
    <t>СО</t>
  </si>
  <si>
    <t>Наименование на мярка</t>
  </si>
  <si>
    <t>Спазване на изискванията за оползотворяване на утайките от пречиствателни станции и пречиствателни съоръжения за отпадъчни води при употребата им в земеделието</t>
  </si>
  <si>
    <t>Класифициране на предприятия и/или съоръжения с нисък или висок рисков потенциал по отношение на водите</t>
  </si>
  <si>
    <t>Номер на КТМ</t>
  </si>
  <si>
    <t>Описание на КТМ</t>
  </si>
  <si>
    <t>Изграждане или модернизиране на пречиствателни станции за отпадъчни води.</t>
  </si>
  <si>
    <t>Възстановяване на замърсени зони (замърсяване по исторически причини, включително седименти, подземни води, почви).</t>
  </si>
  <si>
    <t>Подобряване на надлъжната непрекъснатост (напр.  създаване на рибни проходи, разрушаване на стари бентове).</t>
  </si>
  <si>
    <t>Научноизследователска дейност, подобряване на базата от знания за намаляване на несигурността.</t>
  </si>
  <si>
    <t>Мерки за поетапно прекратяване на емисиите, заустванията и загубите от приоритетни опасни вещества или за намаляване на емисиите, заустванията и загубите от приоритетни вещества.</t>
  </si>
  <si>
    <t>Мерки за недопускане или контрол на неблагоприятните въздействия от инвазивни чужди видове или внесени заболявания.</t>
  </si>
  <si>
    <t>Мерки за недопускане или контрол на неблагоприятните въздействия от риболова и други видове експлоатация/отстраняване на животни и растения.</t>
  </si>
  <si>
    <t>Мерки за естествено задържане на води.</t>
  </si>
  <si>
    <t>Адаптиране към изменението на климата.</t>
  </si>
  <si>
    <t>Градски отпадъчни води</t>
  </si>
  <si>
    <t>Директива за градските пречиствателни станции за отпадъчните води (91/271/ЕИО).</t>
  </si>
  <si>
    <t>Нитрати</t>
  </si>
  <si>
    <t>Директива за нитратите (91/676/ЕИО).</t>
  </si>
  <si>
    <t>Възстановяване на разходите за водни услуги</t>
  </si>
  <si>
    <t>КПКЗ</t>
  </si>
  <si>
    <t>Член 11, параграф 3, буква б): Мерки за възстановяване на разходите за водни услуги (Член 9).</t>
  </si>
  <si>
    <r>
      <t>Директивата за цялостен контрол и предпазване от замърсяване</t>
    </r>
    <r>
      <rPr>
        <i/>
        <sz val="11"/>
        <color rgb="FF000000"/>
        <rFont val="Calibri"/>
        <family val="2"/>
        <charset val="204"/>
        <scheme val="minor"/>
      </rPr>
      <t xml:space="preserve"> (96/61/ЕО) и директивата за промишлените емисии (2010/75/ЕС).</t>
    </r>
  </si>
  <si>
    <t>Ефективно използване на водите</t>
  </si>
  <si>
    <t>Опазване на водовземането</t>
  </si>
  <si>
    <r>
      <t>Член 11, параграф 3, буква г)</t>
    </r>
    <r>
      <rPr>
        <i/>
        <sz val="11"/>
        <color rgb="FF000000"/>
        <rFont val="Calibri"/>
        <family val="2"/>
        <charset val="204"/>
        <scheme val="minor"/>
      </rPr>
      <t>: Мерки за опазване на водовземането на питейна вода (член 7), включително тези за намаляване на нивото на пречистване, изискуемо за производството на питейна вода.</t>
    </r>
  </si>
  <si>
    <t>Контрол върху водовземането</t>
  </si>
  <si>
    <r>
      <t>Член 11, параграф 3, буква д)</t>
    </r>
    <r>
      <rPr>
        <i/>
        <sz val="11"/>
        <color rgb="FF000000"/>
        <rFont val="Calibri"/>
        <family val="2"/>
        <charset val="204"/>
        <scheme val="minor"/>
      </rPr>
      <t>: Контрол върху водовземането на пресни повърхностни и подземни води и събирането в резервоари на пресни повърхностни води, включващ и регистър или регистри на водовземането, както и изискването за предварително разрешение за водовземане или събиране.</t>
    </r>
  </si>
  <si>
    <r>
      <t>Член 11, параграф 3, буква ж)</t>
    </r>
    <r>
      <rPr>
        <i/>
        <sz val="11"/>
        <color rgb="FF000000"/>
        <rFont val="Calibri"/>
        <family val="2"/>
        <charset val="204"/>
        <scheme val="minor"/>
      </rPr>
      <t xml:space="preserve">: Изискване за предварително регулиране на точковите зауствания, предизвикващи замърсяване. </t>
    </r>
  </si>
  <si>
    <t>Дифузно замърсяване</t>
  </si>
  <si>
    <r>
      <t>Член 11, параграф 3, буква з)</t>
    </r>
    <r>
      <rPr>
        <i/>
        <sz val="11"/>
        <color rgb="FF000000"/>
        <rFont val="Calibri"/>
        <family val="2"/>
        <charset val="204"/>
        <scheme val="minor"/>
      </rPr>
      <t>: Мерки за недопускане или контрол на навлизането на замърсители от дифузни източници, предизвикващи замърсяване.</t>
    </r>
  </si>
  <si>
    <t>Хидроморфология</t>
  </si>
  <si>
    <r>
      <t xml:space="preserve"> член 11, параграф 3 , буква и)</t>
    </r>
    <r>
      <rPr>
        <i/>
        <sz val="11"/>
        <color rgb="FF000000"/>
        <rFont val="Calibri"/>
        <family val="2"/>
        <charset val="204"/>
        <scheme val="minor"/>
      </rPr>
      <t>: Мерки за контролиране на всички останали значими отрицателни въздействия върху състоянието на водите, и по-специално хидроморфологични въздействия.</t>
    </r>
  </si>
  <si>
    <t>Пряко отвеждане на замърсители в подземните води</t>
  </si>
  <si>
    <t>Член 11, параграф 3, буква й): Забрана за директно заустване на замърсители в подземните води.</t>
  </si>
  <si>
    <t>Приоритетни вещества в повърхностни води</t>
  </si>
  <si>
    <r>
      <t xml:space="preserve"> Член 11, параграф 3, буква к)</t>
    </r>
    <r>
      <rPr>
        <i/>
        <sz val="11"/>
        <color rgb="FF000000"/>
        <rFont val="Calibri"/>
        <family val="2"/>
        <charset val="204"/>
        <scheme val="minor"/>
      </rPr>
      <t>: Мерки за елиминиране на замърсяването на повърхностни води с приоритетни вещества и за намаляване на замърсяването с други вещества, които биха попречили да се постигнат целите, определени в член 4.</t>
    </r>
  </si>
  <si>
    <t>Член 11, параграф 3, буква в): Мерки за насърчаване на ефективно и устойчиво ползване на водите.</t>
  </si>
  <si>
    <r>
      <t>Член 11, параграф 3, буква е)</t>
    </r>
    <r>
      <rPr>
        <i/>
        <sz val="11"/>
        <color rgb="FF000000"/>
        <rFont val="Calibri"/>
        <family val="2"/>
        <charset val="204"/>
        <scheme val="minor"/>
      </rPr>
      <t>: Контрол, включващ изискване за предварително разрешение за изкуствено подхранване, възстановяване или увеличаване на  или подсилване на подземни водни тела.</t>
    </r>
  </si>
  <si>
    <t>Повърхностни или подземни води</t>
  </si>
  <si>
    <t>Значим натиск или  вещество, създаващо невъзможност за постигане на целите</t>
  </si>
  <si>
    <t>Процент водни тела, засегнати от значим натиск или от вещество, създаващо невъзможност за постигане на целите</t>
  </si>
  <si>
    <t>Показател за натиск (елемент IndicatorGap)</t>
  </si>
  <si>
    <t>Показател за мащаб на натиска 2015 г. (Показател за стойността на разликата през 2015 г. — Value Indicator Gap2015)</t>
  </si>
  <si>
    <t>Показател за мащаб на натиска 2021 г. (Показател за стойността на разликата през 2021 г. — Value Indicator Gap2021)</t>
  </si>
  <si>
    <t>Показател за мащаб на натиска 2027 г. (Показател за стойността на разликата през 2027 г. — Value Indicator Gap2027)</t>
  </si>
  <si>
    <t>КТМ, използвана за справяне с този натиск или вещество</t>
  </si>
  <si>
    <t>Показател за KTM (КТМ показател)</t>
  </si>
  <si>
    <t>Показател за мащаба на мярката, необходим за постигане на 100 % ДЕС/ДЕП/ДХС (Стойност на показателя за КТМ за 2015 г. — KTM Indicator Value2015)</t>
  </si>
  <si>
    <t>Показател за мащаба на мярката, необходим за постигане на 100 % ДЕС/ДЕП/ДХС (Стойност на показателя за КТМ за 2021 г. — KTM Indicator Value2021)</t>
  </si>
  <si>
    <t>Показател за мащаба на мярката, необходим за постигане на 100 % ДЕС/ДЕП/ДХС (Стойност на показателя за КТМ за 2027 г. — KTM Indicator Value2027)</t>
  </si>
  <si>
    <t>Повърхностни води</t>
  </si>
  <si>
    <t>1.1. Точков — градски отпадъчни води</t>
  </si>
  <si>
    <t>25 %</t>
  </si>
  <si>
    <t xml:space="preserve">Брой засегнати водни тела </t>
  </si>
  <si>
    <t>КТМ1 изграждане или модернизиране на ПСОВ</t>
  </si>
  <si>
    <t>Брой ПСОВ, които следва да бъдат изградени или модернизирани</t>
  </si>
  <si>
    <t>Дължина на засегнатите водни тела (km)</t>
  </si>
  <si>
    <t>Натоварване по биологична кислородна необходимост (БКН), което следва да бъде намалено (в тонове) за постигане на целите</t>
  </si>
  <si>
    <t>Натоварване с азот, което следва да бъде намалено (в тонове) за постигане на целите</t>
  </si>
  <si>
    <t>Натоварване с фосфор, който следва да бъде намален (в тонове) за постигане на целите</t>
  </si>
  <si>
    <t>1.2 Точков — Преливания при буря</t>
  </si>
  <si>
    <t>13 %</t>
  </si>
  <si>
    <t>Брой градски зони, в които канализационните системи се нуждаят от модернизиране</t>
  </si>
  <si>
    <t>Брой градски зони с преливници</t>
  </si>
  <si>
    <t>1.3 Точков — инсталации по ДКПКЗ</t>
  </si>
  <si>
    <t>5 %</t>
  </si>
  <si>
    <t>КТМ16 модернизиране на промишлени ПСОВ</t>
  </si>
  <si>
    <t>Брой преразгледани разрешителни, необходими за постигане на целите</t>
  </si>
  <si>
    <t>Брой разрешителни, несъвместими с целта</t>
  </si>
  <si>
    <t>1.3 Точков — инсталации, несъобразени с ДКПКЗ</t>
  </si>
  <si>
    <t>4 %</t>
  </si>
  <si>
    <t>3.1 Дифузен — Селско стопанство</t>
  </si>
  <si>
    <t>60 %</t>
  </si>
  <si>
    <t>КТМ2 Намаляване на замърсяването с хранителни елементи от земеделие.</t>
  </si>
  <si>
    <t>Площ на земеделската земя, обхваната от мерки (km2) за постигане на целите</t>
  </si>
  <si>
    <t>40 %</t>
  </si>
  <si>
    <t>Натоварване с фосфор, което следва да бъде намалено (в тонове) за постигане на целите</t>
  </si>
  <si>
    <t>20 %</t>
  </si>
  <si>
    <t>КТМ3 Намаляване на замърсяването с пестициди от земеделие.</t>
  </si>
  <si>
    <t>Подземни води</t>
  </si>
  <si>
    <t>3.1 Водовземане - Селско стопанство</t>
  </si>
  <si>
    <t>33 %</t>
  </si>
  <si>
    <t>Обем на водите, добити/отклонени за селско стопанство (млн. m3), който следва да бъде намален за постигане на целите</t>
  </si>
  <si>
    <t>КТМ7 Подобряване на режима на оттичане и екологични потоци</t>
  </si>
  <si>
    <t>4.1.1 Физическо изменение за защита от наводнения</t>
  </si>
  <si>
    <t>15 %</t>
  </si>
  <si>
    <t>Дължина в km на водните тела, засегнати от изменения, които не са съвместими с ДЕС/ДЕП</t>
  </si>
  <si>
    <t>KTM6 подобряване на хидроморфологичните условия</t>
  </si>
  <si>
    <t>Дължина в km на водните тела, които се нуждаят от възстановяване</t>
  </si>
  <si>
    <t>4.2.1 Пречки за производството на електроенергия от водни източници, свързани с язовирните стени</t>
  </si>
  <si>
    <t>22 %</t>
  </si>
  <si>
    <t>Брой язовирни стени с експлоатационни условия, несъвместими с ДЕС/ДЕП</t>
  </si>
  <si>
    <t>КТМ5 Подобряване на надлъжната непрекъснатост</t>
  </si>
  <si>
    <t>Брой пречки, които е необходимо да бъдат преодолени за постигане на целите</t>
  </si>
  <si>
    <t>4.3.3 Хидроложко изменение - ВЕЦ</t>
  </si>
  <si>
    <t>32 %</t>
  </si>
  <si>
    <t>Дължина в km на водните тела, засегнати от хидроложки изменения, които са несъвместими с ДЕС/ДЕП</t>
  </si>
  <si>
    <t>Брой преразгледани разрешителни</t>
  </si>
  <si>
    <t>Приложение № …….
към Националния каталог от мерки</t>
  </si>
  <si>
    <t xml:space="preserve">Списък на показателите за напредъка  в резултат на прилагане на мерките </t>
  </si>
  <si>
    <t>Ключови мерки</t>
  </si>
  <si>
    <t>Намаляване на замърсяването с хранителни елементи от земеделието.</t>
  </si>
  <si>
    <t>Намаляване на замърсяването с пестициди от земеделието.</t>
  </si>
  <si>
    <t>Ефективност на ползването на вода, технически мерки за напояване, промишленост, енергетика и домакинства.</t>
  </si>
  <si>
    <t>Мерки от ценовата политика за  прилагане на възстановяването на разходите за водни услуги от домакинствата.</t>
  </si>
  <si>
    <t>Мерки от ценовата политика за  прилагане на възстановяването на разходите за водни услуги от промишлеността.</t>
  </si>
  <si>
    <t>Мерки от ценовата политика за  прилагане на възстановяването на разходите за водни услуги от земеделието.</t>
  </si>
  <si>
    <t>Съвети в земеделието</t>
  </si>
  <si>
    <t>Мерки за опазване на питейната вода (напр. определяне на охранителни зони, буферни зони и т.н.)</t>
  </si>
  <si>
    <t>Подобряване на режима на оттока и/или определяне на екологичен отток.</t>
  </si>
  <si>
    <t>Модернизиране или подобрения на пречиствателни станции за промишлени отпадъчни води (включително от земеделски стопанства).</t>
  </si>
  <si>
    <t>Мерки за намаляване на седиментите от почвената ерозия и повърхностния отток.</t>
  </si>
  <si>
    <t>Мерки за недопускане или контрол на неблагоприятните въздействия от почивни дейности, включително любителски риболов.</t>
  </si>
  <si>
    <t>Мерки за недопускане или контрол на замърсяването от урбанизирани зони, транспорт и изградена инфраструктура.</t>
  </si>
  <si>
    <t>Мерки за недопускане или контрол на  замърсяването от горското стопанство.</t>
  </si>
  <si>
    <r>
      <t xml:space="preserve">Мерки за противодействие на </t>
    </r>
    <r>
      <rPr>
        <sz val="12"/>
        <color rgb="FFFF0000"/>
        <rFont val="Times New Roman"/>
        <family val="1"/>
        <charset val="204"/>
      </rPr>
      <t>вкисляването - това трябва да го напишем на български</t>
    </r>
  </si>
  <si>
    <t>Друг ключов тип мерки докладвани с ПУРБ</t>
  </si>
  <si>
    <t>Ограничаване на водовземането за всяка друга цел, когато съществува риск да се засегне водовземането за питейно битово водоснабдяване на населението.</t>
  </si>
  <si>
    <t>Точково заустване на отпадъчни води</t>
  </si>
  <si>
    <t xml:space="preserve">Намаляване на водовземането чрез въвеждане на водоспестяващи технологии </t>
  </si>
  <si>
    <t>Изкуствено подхранване на подземните води</t>
  </si>
  <si>
    <t>Намаляване на ерозията на водосбора</t>
  </si>
  <si>
    <t xml:space="preserve">Ефективно въвеждане на принципа "замърсителя плаща" </t>
  </si>
  <si>
    <t>Изпълнение на програма за собствен мониторинг на повърхностни, подземни води и отпадъчни води в района на депа за отпадъци</t>
  </si>
  <si>
    <r>
      <t xml:space="preserve">Мерки за предотвратяване и намаляване на всички други значителни неблагоприятни въздействия върху състоянието на водите, установени при характеризирането и оценката на натиска
Осигуряване на съвместимост между хидроморфоложките условия във водните тела и постигането на изискваното екологично състояние или добрия екологичен потенциал за водните тела, определени като изкуствени или силно модифицирани, включително издаването и преразглеждането, а при необходимост – служебното изменение или прекратяване на разрешителните  за водовземане от повърхностни води и разрешителните за ползване на воден обект 
</t>
    </r>
    <r>
      <rPr>
        <i/>
        <sz val="11"/>
        <color rgb="FF0000FF"/>
        <rFont val="Calibri"/>
        <family val="2"/>
        <charset val="204"/>
        <scheme val="minor"/>
      </rPr>
      <t>Дали да не го отнесем към всички разрешителни или останалото преразглаждане на е административна мярка (допълваща)?</t>
    </r>
  </si>
  <si>
    <t xml:space="preserve">Други значителни неблагоприятни въздействия </t>
  </si>
  <si>
    <t xml:space="preserve">Изпълнение на процедурата по преразглеждане на издадените разрешителни за водовземане от подземни води с цел постигане на целите за водното тяло 
</t>
  </si>
  <si>
    <t xml:space="preserve">Изпълнение на процедурата по преразглеждане на издадените разрешителни за заустване на отпадъчни води </t>
  </si>
  <si>
    <t xml:space="preserve">Изменение или прекратяване на разрешителни за заустване на отпадъчни води, в резултат от   преразглеждането им. 
</t>
  </si>
  <si>
    <t xml:space="preserve">Изпълнение на процедурата по преразглеждане на издадените разрешителни за водовземане от повърхностни води </t>
  </si>
  <si>
    <t>Прилагане на ОВОС за инвестиционни предложения/проекти, свързани с ново изменение на физичните характеристики на повърхностни водни тела</t>
  </si>
  <si>
    <t xml:space="preserve">Прилагане на ОВОС, при водовземане от повърхностни водни тела </t>
  </si>
  <si>
    <t>Осъществяване на контрол и превенция срещу замърсяване с химични, биологични, бързо разпадащи се, лесно разградими и силно сорбируеми вещества, както и по дейности, водещи до намаляване на ресурсите на водоизточника  и други дейности, водещи до влошаване качествата на добиваната вода и/или състоянието на зоната за защита на водите, предназначена за питейно-битово водоснабдяване</t>
  </si>
  <si>
    <t>Осигуряване на подходящо пречистване на производствени отпадъчни води</t>
  </si>
  <si>
    <t>Възстановяване и защита на речните брегове и речното корито от ерозия</t>
  </si>
  <si>
    <t>Подобряване на мониторинга на количественото състояние на подземните води</t>
  </si>
  <si>
    <t>Подобряване на естественото задържане на водата</t>
  </si>
  <si>
    <t xml:space="preserve">Осигуряване на измерване на количеството повърхностните води  </t>
  </si>
  <si>
    <t xml:space="preserve">Подобряване на собствения мониторинг и оценката на риска за химичното състояние на подземните водни тела  при инжектиране/ реинжектиране в подземни води </t>
  </si>
  <si>
    <t>Осигуряване на непрекъснатостта на водните течения и движението на рибите</t>
  </si>
  <si>
    <t>Намаляване на дифузното  замърсяване от отпадъци от населени места</t>
  </si>
  <si>
    <t>Директива за големите катастрофи (Севезо) 96/82/ЕО (2)</t>
  </si>
  <si>
    <t>Директива за канализационните утайки 86/278/ЕИО (4)</t>
  </si>
  <si>
    <t>Директива за опазване на растителните продукти 91/414/ЕИО</t>
  </si>
  <si>
    <t>Опазване на количественото състояние на подземните води</t>
  </si>
  <si>
    <t>Опазване на химичното състояние на подземните води от замърсяване и влошаване</t>
  </si>
  <si>
    <t>Ограничаване на  замърсяването на повърхностните води</t>
  </si>
  <si>
    <t>Намаляване на замърсяването с нитрати от земеделски източници</t>
  </si>
  <si>
    <t>Подобряване на контрола за химичното състояние на повърхностните води</t>
  </si>
  <si>
    <t>Подобряване на хидроморфологичното състояние на реките</t>
  </si>
  <si>
    <t xml:space="preserve">Изменение или прекратяване на разрешителни за водовземане от повърхностни води, в резултат от   преразглеждането им. 
</t>
  </si>
  <si>
    <t>Намаляване на замърсяването от минни дейности</t>
  </si>
  <si>
    <t>Предотвратяване на влошаването на състоянието на водите от проекти и дейности на етап инвестиционните предложения</t>
  </si>
  <si>
    <t>Осигуряване на адекватен принос на водоползвателите към разходите за водни услуги</t>
  </si>
  <si>
    <t>Оводняване на влажни зони</t>
  </si>
  <si>
    <t>Наблюдение на резултати от локалната мониторингова мрежа на хвостохранилищата</t>
  </si>
  <si>
    <t>Забрана за добив на инертни материали на по-малко от 50 м от бреговете на реките</t>
  </si>
  <si>
    <t>Изменение на всички разрешителни за добив на инертни материали от реки и включване на клаузи за отнемане на разрешителните при установяване на повече от 2 нарушения на ЗВ</t>
  </si>
  <si>
    <t>Забрана за продължаване на срока на действие и/или изменение на действащи разрешителни за водовземане от повърхностни води и/или ползване на водни обекти с цел производство на електрическа енергия от ВЕЦ, които нямат издадено разрешение за строеж по реда на ЗУТ към датата на приемане на ПУРБ</t>
  </si>
  <si>
    <t>Изпълнение на програма за собствен мониторинг във връзка с отглеждане на аквакултури</t>
  </si>
  <si>
    <t>Смекчаване на натиска от климатичните промени</t>
  </si>
  <si>
    <t>Възстановяване на естественото състояние на дъното на езера след преградни съоръжения</t>
  </si>
  <si>
    <t>Опазване на повърхностните води предназначени за питейно-битово водоснабдяване</t>
  </si>
  <si>
    <t>Приемане/актуализиране на нормативни актове в областта на опазване, използване и управление на водите</t>
  </si>
  <si>
    <t>KTM</t>
  </si>
  <si>
    <t>Подобряване на контрола на разрешителните за водовземане от подземни води</t>
  </si>
  <si>
    <t>Биологични методи за ограничаване на еутрофикацията</t>
  </si>
  <si>
    <t>Осигуряване на екологичния отток</t>
  </si>
  <si>
    <t>Подобряване на хидроморфологичните условия на водните тела (напр. възстановяване на реки, подобряване на крайбрежни райони, премахване на твърди насипи, възстановяване на връзката между реки и заливни равнини, подобряване на хидроморфологичното състояние на преходни и крайбрежни води и т.н.).</t>
  </si>
  <si>
    <t xml:space="preserve">Намаляване на водовземането чрез намаляване загубите на вода в общественото водоснабдяване
</t>
  </si>
  <si>
    <t xml:space="preserve">Намаляване на дифузното замърсяване от промишлени дейности </t>
  </si>
  <si>
    <t>Код КТМ</t>
  </si>
  <si>
    <t>Опазване на водите за къпане</t>
  </si>
  <si>
    <t>Опазване и подобряване на състоянието на зони за защита</t>
  </si>
  <si>
    <t>Осигуряване на събиране, отвеждане и пречистване  на отпадъчни води на населените места</t>
  </si>
  <si>
    <t>Намаляване и предотвратяване на  замърсяването с устойчиви  органични замърсители/приоритетни вещества</t>
  </si>
  <si>
    <t>Опазване на водите от замърсяване с препарати за растителна защита</t>
  </si>
  <si>
    <t>Намаляване на замърсяването от корабна и пристанищна дейност</t>
  </si>
  <si>
    <t>Ограничаване на замърсяването на повърхностните води</t>
  </si>
  <si>
    <t>Oграничаване на замърсяването от минали дейности</t>
  </si>
  <si>
    <t>Прилагане на екологични практики или най-добрите налични техники за ограничаване на отвеждането в подземните води на замърсяващи вещества</t>
  </si>
  <si>
    <t>Прилагане на разрешителен режим  по реда на Закона за водите за водовземане от повърхностни и от подземни води, вкл. изграждане на свързаните с това съоръжения</t>
  </si>
  <si>
    <t>Прилагане на разрешителен режим по реда на Закона за водите за заустване на отпадъчни води в повърхностни водни тела, вкл.изграждане на свързаните с това съоръжения</t>
  </si>
  <si>
    <t>Към повече от една КТМ</t>
  </si>
  <si>
    <t>Мерки за недопускане влошаване на състоянието</t>
  </si>
  <si>
    <t>Мерки за намаляване на седиментите от почвената ерозия и повърхностния отток (surface runoff).</t>
  </si>
  <si>
    <t>Подобряване на управлението</t>
  </si>
  <si>
    <t>Проучване за установяване на замърсяване на повърхностни и подземни води</t>
  </si>
  <si>
    <t>Подобряване на оценките на химичното състояние на повърхностните води</t>
  </si>
  <si>
    <t>Поставяне на видимо и общодостъпно място на информацонни табели ва всички водовземащи (хидротехнически) съоръжения с данни от разрешителните - титуляр, номер на разрешителното, срок на действие, минимален екологичен отток, ограничения, зелени телефони на РИОСВ и БД</t>
  </si>
  <si>
    <t>Оптимизиране на водовземането с цел недопускане влошаване на състоянието на водите</t>
  </si>
  <si>
    <t>UW</t>
  </si>
  <si>
    <t>NI</t>
  </si>
  <si>
    <t>IP</t>
  </si>
  <si>
    <t>CR</t>
  </si>
  <si>
    <t>EW</t>
  </si>
  <si>
    <t>DW</t>
  </si>
  <si>
    <t>CW</t>
  </si>
  <si>
    <t>GR</t>
  </si>
  <si>
    <t>PI</t>
  </si>
  <si>
    <t>DP</t>
  </si>
  <si>
    <t>HY</t>
  </si>
  <si>
    <t>GD</t>
  </si>
  <si>
    <t>PS</t>
  </si>
  <si>
    <t>OS</t>
  </si>
  <si>
    <t>Други превантивни мерки</t>
  </si>
  <si>
    <t>PM</t>
  </si>
  <si>
    <t>GO</t>
  </si>
  <si>
    <t>Подобряване на оценката на хидроморфологичните елементи за качество и хидроморфологичното състояние</t>
  </si>
  <si>
    <t xml:space="preserve">Директива за питейните води 80/778/ЕИО изменена с Директива 98/83/ЕО </t>
  </si>
  <si>
    <t>Директива за птиците 79/409/ЕИО (1), Директива за местообитанията 92/43/ЕИО (5)</t>
  </si>
  <si>
    <t>HY_1</t>
  </si>
  <si>
    <t>HY_2</t>
  </si>
  <si>
    <t>HY_3</t>
  </si>
  <si>
    <t>HY_4</t>
  </si>
  <si>
    <t>HY_5</t>
  </si>
  <si>
    <t>HY_6</t>
  </si>
  <si>
    <t>HY_7</t>
  </si>
  <si>
    <t>HY_8</t>
  </si>
  <si>
    <t>HY_9</t>
  </si>
  <si>
    <t>HY_11</t>
  </si>
  <si>
    <t>HY_12</t>
  </si>
  <si>
    <t>PI_1</t>
  </si>
  <si>
    <t>PI_2</t>
  </si>
  <si>
    <t>PI_4</t>
  </si>
  <si>
    <t>GD_1</t>
  </si>
  <si>
    <t>PS_1</t>
  </si>
  <si>
    <t>PS_2</t>
  </si>
  <si>
    <t>GO_1</t>
  </si>
  <si>
    <t>DW_1</t>
  </si>
  <si>
    <t>DW_2</t>
  </si>
  <si>
    <t>DW_3</t>
  </si>
  <si>
    <t>Проучване и изграждане на необходимата инфраструктура за подобряване на питейното водоснабдяване</t>
  </si>
  <si>
    <t>DW_4</t>
  </si>
  <si>
    <t>DW_5</t>
  </si>
  <si>
    <t>NI_1</t>
  </si>
  <si>
    <t>NI_2</t>
  </si>
  <si>
    <t>NI_3</t>
  </si>
  <si>
    <t>IP_1</t>
  </si>
  <si>
    <t>IP_2</t>
  </si>
  <si>
    <t>CA_1</t>
  </si>
  <si>
    <t>CA_2</t>
  </si>
  <si>
    <t>CA_3</t>
  </si>
  <si>
    <t>CA_4</t>
  </si>
  <si>
    <t>CA_5</t>
  </si>
  <si>
    <t xml:space="preserve">Изменение или отнемане на разрешителни за водовземане от подземни води, в резултат от   преразглеждането им. 
</t>
  </si>
  <si>
    <t>CA_7</t>
  </si>
  <si>
    <t>CA_9</t>
  </si>
  <si>
    <t>CA_10</t>
  </si>
  <si>
    <t>CA_11</t>
  </si>
  <si>
    <t>CA_12</t>
  </si>
  <si>
    <t>EW_1</t>
  </si>
  <si>
    <t>EW_2</t>
  </si>
  <si>
    <t>EW_3</t>
  </si>
  <si>
    <t>EW_4</t>
  </si>
  <si>
    <t>PM_1</t>
  </si>
  <si>
    <t>PM_2</t>
  </si>
  <si>
    <t>PM_3</t>
  </si>
  <si>
    <t xml:space="preserve">Прилагане на ОВОС при водовземане от подземни водни тела:
</t>
  </si>
  <si>
    <t>PM_4</t>
  </si>
  <si>
    <t>PM_5</t>
  </si>
  <si>
    <t>OS_1</t>
  </si>
  <si>
    <t>PM_7</t>
  </si>
  <si>
    <t>DP_1</t>
  </si>
  <si>
    <t>DP_2</t>
  </si>
  <si>
    <t>DP_3</t>
  </si>
  <si>
    <t>DP_4</t>
  </si>
  <si>
    <t>DP_5</t>
  </si>
  <si>
    <t>DP_6</t>
  </si>
  <si>
    <t>DP_9</t>
  </si>
  <si>
    <t>DP_11</t>
  </si>
  <si>
    <t>DP_12</t>
  </si>
  <si>
    <t>DP_13</t>
  </si>
  <si>
    <t>DP_14</t>
  </si>
  <si>
    <t>PM_8</t>
  </si>
  <si>
    <t>CR_1</t>
  </si>
  <si>
    <t>CR_2</t>
  </si>
  <si>
    <t>PM_9</t>
  </si>
  <si>
    <t>GO_3</t>
  </si>
  <si>
    <t>DW_6</t>
  </si>
  <si>
    <t>UW_1</t>
  </si>
  <si>
    <t>Използване на естествени методи за  пречистване на отпадъчни води</t>
  </si>
  <si>
    <t>UW_2</t>
  </si>
  <si>
    <t>PS_3</t>
  </si>
  <si>
    <t>PS_4</t>
  </si>
  <si>
    <t>OS_3</t>
  </si>
  <si>
    <t>GO_4</t>
  </si>
  <si>
    <t>GO_5</t>
  </si>
  <si>
    <t>OS_4</t>
  </si>
  <si>
    <t>PM_10</t>
  </si>
  <si>
    <t xml:space="preserve"> Разработване на програми за ограничаване и ликвидиране на замърсяването в чувствителните зони</t>
  </si>
  <si>
    <t xml:space="preserve">Подобряване на информираността на заинтересованите страни в селското стопанство относно изискванията за постигане на добро състояние на водите </t>
  </si>
  <si>
    <t>Забрани и ограничения за изпълнение на дейности в зоните за защита на питейните води и в определените санитарно-охранителни зони (СОЗ) и буферните зони около водовземните съоръжения/системи</t>
  </si>
  <si>
    <t>Осигуряване на събиране, отвеждане и пречистване  на производствени отпадъчни води, зауствани във водни обекти</t>
  </si>
  <si>
    <t>CA_6</t>
  </si>
  <si>
    <t>CA_8</t>
  </si>
  <si>
    <t>HY_10</t>
  </si>
  <si>
    <t>2,3,12</t>
  </si>
  <si>
    <t>OS_2</t>
  </si>
  <si>
    <t xml:space="preserve">Осигуряване на измерване на количеството ползвани повърхностни и подземни води  </t>
  </si>
  <si>
    <t>GD_2</t>
  </si>
  <si>
    <t>2,3,16</t>
  </si>
  <si>
    <t>PI_3</t>
  </si>
  <si>
    <r>
      <rPr>
        <b/>
        <sz val="11"/>
        <color theme="1"/>
        <rFont val="Calibri"/>
        <family val="2"/>
        <charset val="204"/>
        <scheme val="minor"/>
      </rPr>
      <t>Приложение № 1</t>
    </r>
    <r>
      <rPr>
        <sz val="11"/>
        <color theme="1"/>
        <rFont val="Calibri"/>
        <family val="2"/>
        <charset val="204"/>
        <scheme val="minor"/>
      </rPr>
      <t xml:space="preserve">
към Националния каталог от мерки</t>
    </r>
  </si>
  <si>
    <t>Приложение № 4
към Националния каталог от мерки</t>
  </si>
  <si>
    <t>Подобряване на управлението на количественото състояние на подземните води</t>
  </si>
  <si>
    <t>Отнемане на разрешителни за водовземане от подземни води</t>
  </si>
  <si>
    <t xml:space="preserve">Забрана за издаване на нови разрешителни за МВЕЦ на водопровод за питейно-битово водоснабдяване след ПСПВ </t>
  </si>
  <si>
    <t>Предотвратяване на отвеждането на приоритетни вещества в подземните води</t>
  </si>
  <si>
    <t>Подобряване на информацията за натиска и въздействието върху водите от селското стопанство и населените места</t>
  </si>
  <si>
    <t>Осигуряване на водни количества във връзка с постигане на БПС на предмета на опазване в защитените зони от Натура 2000</t>
  </si>
  <si>
    <t xml:space="preserve">Подобряване на информираността на заинтересованите страни в селското стопанство за ефективно използване на водите </t>
  </si>
  <si>
    <t>Въвеждане и изпълнение на  изисквания за добро земеделско и екологично състояние на селскостопанските площи</t>
  </si>
  <si>
    <t>DP_7</t>
  </si>
  <si>
    <t>2,24</t>
  </si>
  <si>
    <t>GO_6</t>
  </si>
  <si>
    <t>Подобряване на мониторинга на химичното състояние на подземните води</t>
  </si>
  <si>
    <t>Подобряване на мониторинга на количеството на повърхностните води</t>
  </si>
  <si>
    <t>GO_7</t>
  </si>
  <si>
    <t>Мярка от първия ПУРБ/Модифицирана мярка/Нова мярка</t>
  </si>
  <si>
    <t>Списък на мерките в ДРБУ, съгласно актуализиран Национален каталог от мерки</t>
  </si>
  <si>
    <t>Тип на мярката, когато е определена като основна</t>
  </si>
  <si>
    <t>мярка от първия план</t>
  </si>
  <si>
    <t>модифицирана мярка</t>
  </si>
  <si>
    <t>нова мярка</t>
  </si>
  <si>
    <t xml:space="preserve">ПУРБ 2010 - 2015 г. </t>
  </si>
  <si>
    <t>Движещи сили</t>
  </si>
  <si>
    <t xml:space="preserve">урбанизация </t>
  </si>
  <si>
    <t>индустрия</t>
  </si>
  <si>
    <t>селско стопанство</t>
  </si>
  <si>
    <t>горско стопанство</t>
  </si>
  <si>
    <t>рибарство и аквакултури</t>
  </si>
  <si>
    <t xml:space="preserve">Енергетика – ВЕЦ </t>
  </si>
  <si>
    <t xml:space="preserve">Енергетика – без ВЕЦ </t>
  </si>
  <si>
    <t>Защита от наводненияn</t>
  </si>
  <si>
    <t>Туризъм и рекреация</t>
  </si>
  <si>
    <t>Транспорт</t>
  </si>
  <si>
    <t xml:space="preserve">Изменение на климата </t>
  </si>
  <si>
    <t>№</t>
  </si>
  <si>
    <t xml:space="preserve">МЕРКИ </t>
  </si>
  <si>
    <t xml:space="preserve"> SW</t>
  </si>
  <si>
    <t>GW</t>
  </si>
  <si>
    <t>Изграждане на ПСОВ и канализационни мрежи, вкл. реконструкция и модернизация</t>
  </si>
  <si>
    <t>Y</t>
  </si>
  <si>
    <t>N</t>
  </si>
  <si>
    <t>V</t>
  </si>
  <si>
    <t xml:space="preserve">Защита на водите от замърсяване с нитрати от земеделски източници </t>
  </si>
  <si>
    <t>Опазване на водите за питейно-битово водоснабдяване</t>
  </si>
  <si>
    <t>Предотвратяване или намаляване въздействието на аварийни замърсявания</t>
  </si>
  <si>
    <t xml:space="preserve">Оценката за въздействието върху околната среда от частни и обществени проекти </t>
  </si>
  <si>
    <t xml:space="preserve">Опазване на почвата, при използване на утайки от отпадъчни води в земеделието </t>
  </si>
  <si>
    <t xml:space="preserve">Комплексно предотвратяване и контрол на замърсяването </t>
  </si>
  <si>
    <t>Опазване на защитените територии и зони с водозависими местообитания и видове</t>
  </si>
  <si>
    <t>Прилагане на принципа за по–пълно възстановяване на разходите за водни услуги</t>
  </si>
  <si>
    <t>Ефективно водоползване - предотвратяване на неблагоприятни въздействия върху водите, регулиране и контрол на водовземането</t>
  </si>
  <si>
    <t>Други</t>
  </si>
  <si>
    <t>Подобряване на управлението на водите в зоните за защита на водите</t>
  </si>
  <si>
    <t>Приложение 7.2.1В Връзка между мерките в ДРБУ в ПУРБ 2010 - 2015 г. и ПУРБ 2016 - 2021г.</t>
  </si>
  <si>
    <t>Приложение 7.2.1В Връзка между мерките в ДРБУ в ПУРБ 2010 - 2015 г. и ПУРБ 2016 - 2021г. (връзка между движещи сили и мерки)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</si>
</sst>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rgb="FF000000"/>
      <name val="Calibri"/>
      <family val="2"/>
      <charset val="204"/>
      <scheme val="minor"/>
    </font>
    <font>
      <i/>
      <sz val="11"/>
      <color rgb="FF0000FF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color rgb="FF0000FF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10" fillId="0" borderId="0"/>
    <xf numFmtId="0" fontId="11" fillId="0" borderId="0"/>
    <xf numFmtId="0" fontId="21" fillId="0" borderId="0"/>
    <xf numFmtId="0" fontId="21" fillId="0" borderId="0"/>
  </cellStyleXfs>
  <cellXfs count="121">
    <xf numFmtId="0" fontId="0" fillId="0" borderId="0" xfId="0"/>
    <xf numFmtId="0" fontId="1" fillId="0" borderId="0" xfId="0" applyFont="1"/>
    <xf numFmtId="0" fontId="6" fillId="0" borderId="0" xfId="7"/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/>
    <xf numFmtId="2" fontId="0" fillId="0" borderId="0" xfId="0" applyNumberFormat="1" applyAlignment="1">
      <alignment wrapText="1"/>
    </xf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3" fontId="12" fillId="0" borderId="0" xfId="0" applyNumberFormat="1" applyFont="1"/>
    <xf numFmtId="0" fontId="12" fillId="0" borderId="0" xfId="0" applyFont="1"/>
    <xf numFmtId="0" fontId="15" fillId="0" borderId="0" xfId="0" applyFont="1"/>
    <xf numFmtId="0" fontId="18" fillId="4" borderId="2" xfId="0" applyFont="1" applyFill="1" applyBorder="1" applyAlignment="1">
      <alignment horizontal="justify" vertical="center" wrapText="1"/>
    </xf>
    <xf numFmtId="0" fontId="18" fillId="4" borderId="3" xfId="0" applyFont="1" applyFill="1" applyBorder="1" applyAlignment="1">
      <alignment horizontal="justify" vertical="center" wrapText="1"/>
    </xf>
    <xf numFmtId="0" fontId="18" fillId="0" borderId="5" xfId="0" applyFont="1" applyBorder="1" applyAlignment="1">
      <alignment horizontal="justify" vertical="center" wrapText="1"/>
    </xf>
    <xf numFmtId="0" fontId="18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 wrapText="1"/>
    </xf>
    <xf numFmtId="0" fontId="15" fillId="0" borderId="0" xfId="0" applyFont="1" applyAlignment="1">
      <alignment horizontal="right" wrapText="1"/>
    </xf>
    <xf numFmtId="0" fontId="15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left" vertical="top" wrapText="1" indent="2"/>
    </xf>
    <xf numFmtId="0" fontId="15" fillId="0" borderId="10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left" vertical="top" wrapText="1" indent="2"/>
    </xf>
    <xf numFmtId="0" fontId="15" fillId="0" borderId="1" xfId="0" applyFont="1" applyBorder="1"/>
    <xf numFmtId="0" fontId="0" fillId="0" borderId="0" xfId="0" applyAlignment="1">
      <alignment horizontal="justify" vertical="top"/>
    </xf>
    <xf numFmtId="0" fontId="13" fillId="0" borderId="0" xfId="0" applyFont="1" applyAlignment="1">
      <alignment horizontal="left" wrapText="1"/>
    </xf>
    <xf numFmtId="0" fontId="0" fillId="2" borderId="0" xfId="0" applyFill="1" applyAlignment="1">
      <alignment horizontal="justify" vertical="top"/>
    </xf>
    <xf numFmtId="0" fontId="14" fillId="0" borderId="1" xfId="0" applyFont="1" applyBorder="1" applyAlignment="1">
      <alignment horizontal="justify" vertical="top" wrapText="1"/>
    </xf>
    <xf numFmtId="0" fontId="14" fillId="2" borderId="1" xfId="0" applyFont="1" applyFill="1" applyBorder="1" applyAlignment="1">
      <alignment horizontal="justify" vertical="top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0" fillId="0" borderId="1" xfId="0" applyFont="1" applyBorder="1" applyAlignment="1">
      <alignment horizontal="justify" vertical="top"/>
    </xf>
    <xf numFmtId="0" fontId="0" fillId="2" borderId="1" xfId="0" applyFont="1" applyFill="1" applyBorder="1" applyAlignment="1">
      <alignment horizontal="justify" vertical="top"/>
    </xf>
    <xf numFmtId="0" fontId="23" fillId="0" borderId="1" xfId="0" applyFont="1" applyBorder="1" applyAlignment="1">
      <alignment horizontal="justify" vertical="top"/>
    </xf>
    <xf numFmtId="0" fontId="0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/>
    </xf>
    <xf numFmtId="0" fontId="14" fillId="0" borderId="1" xfId="0" applyFont="1" applyBorder="1" applyAlignment="1">
      <alignment horizontal="justify" vertical="top"/>
    </xf>
    <xf numFmtId="0" fontId="0" fillId="2" borderId="1" xfId="0" applyFont="1" applyFill="1" applyBorder="1" applyAlignment="1">
      <alignment horizontal="justify" vertical="top" wrapText="1"/>
    </xf>
    <xf numFmtId="0" fontId="23" fillId="2" borderId="1" xfId="0" applyFont="1" applyFill="1" applyBorder="1" applyAlignment="1">
      <alignment horizontal="justify" vertical="top"/>
    </xf>
    <xf numFmtId="0" fontId="25" fillId="5" borderId="0" xfId="0" applyFont="1" applyFill="1" applyAlignment="1">
      <alignment vertical="top"/>
    </xf>
    <xf numFmtId="0" fontId="26" fillId="5" borderId="0" xfId="0" applyFont="1" applyFill="1" applyAlignment="1">
      <alignment vertical="top" wrapText="1"/>
    </xf>
    <xf numFmtId="0" fontId="26" fillId="0" borderId="0" xfId="0" applyFont="1" applyAlignment="1">
      <alignment vertical="top"/>
    </xf>
    <xf numFmtId="0" fontId="26" fillId="0" borderId="0" xfId="0" applyFont="1" applyFill="1" applyAlignment="1">
      <alignment vertical="top"/>
    </xf>
    <xf numFmtId="0" fontId="27" fillId="0" borderId="1" xfId="8" applyFont="1" applyFill="1" applyBorder="1" applyAlignment="1">
      <alignment vertical="top" wrapText="1"/>
    </xf>
    <xf numFmtId="0" fontId="24" fillId="0" borderId="1" xfId="8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2" borderId="0" xfId="0" applyFont="1" applyFill="1" applyAlignment="1">
      <alignment vertical="top"/>
    </xf>
    <xf numFmtId="0" fontId="27" fillId="0" borderId="1" xfId="8" applyFont="1" applyFill="1" applyBorder="1" applyAlignment="1">
      <alignment horizontal="left" vertical="top" wrapText="1"/>
    </xf>
    <xf numFmtId="0" fontId="24" fillId="0" borderId="13" xfId="8" applyFont="1" applyFill="1" applyBorder="1" applyAlignment="1">
      <alignment vertical="top" wrapText="1"/>
    </xf>
    <xf numFmtId="0" fontId="24" fillId="0" borderId="1" xfId="8" applyNumberFormat="1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24" fillId="0" borderId="1" xfId="8" applyFont="1" applyFill="1" applyBorder="1" applyAlignment="1">
      <alignment horizontal="left" vertical="top" wrapText="1"/>
    </xf>
    <xf numFmtId="0" fontId="29" fillId="0" borderId="0" xfId="8" applyFont="1" applyAlignment="1">
      <alignment horizontal="left" vertical="top" wrapText="1"/>
    </xf>
    <xf numFmtId="0" fontId="26" fillId="0" borderId="0" xfId="8" applyFont="1" applyAlignment="1">
      <alignment horizontal="left" vertical="top" wrapText="1"/>
    </xf>
    <xf numFmtId="0" fontId="30" fillId="5" borderId="0" xfId="0" applyFont="1" applyFill="1" applyAlignment="1">
      <alignment horizontal="left" vertical="center"/>
    </xf>
    <xf numFmtId="0" fontId="24" fillId="0" borderId="0" xfId="8" applyFont="1" applyFill="1" applyBorder="1" applyAlignment="1">
      <alignment vertical="top" wrapText="1"/>
    </xf>
    <xf numFmtId="0" fontId="27" fillId="0" borderId="1" xfId="8" applyFont="1" applyFill="1" applyBorder="1" applyAlignment="1">
      <alignment horizontal="center" vertical="top" wrapText="1"/>
    </xf>
    <xf numFmtId="0" fontId="27" fillId="0" borderId="1" xfId="8" applyFont="1" applyFill="1" applyBorder="1" applyAlignment="1">
      <alignment horizontal="left" vertical="center" wrapText="1"/>
    </xf>
    <xf numFmtId="0" fontId="24" fillId="0" borderId="1" xfId="8" applyFont="1" applyFill="1" applyBorder="1" applyAlignment="1">
      <alignment horizontal="left" vertical="center" wrapText="1"/>
    </xf>
    <xf numFmtId="0" fontId="29" fillId="2" borderId="0" xfId="8" applyFont="1" applyFill="1" applyAlignment="1">
      <alignment horizontal="left" vertical="top" wrapText="1"/>
    </xf>
    <xf numFmtId="0" fontId="26" fillId="2" borderId="0" xfId="8" applyFont="1" applyFill="1" applyAlignment="1">
      <alignment horizontal="left" vertical="top" wrapText="1"/>
    </xf>
    <xf numFmtId="0" fontId="30" fillId="0" borderId="0" xfId="0" applyFont="1" applyFill="1" applyAlignment="1">
      <alignment horizontal="left" vertical="center"/>
    </xf>
    <xf numFmtId="0" fontId="25" fillId="6" borderId="12" xfId="8" applyFont="1" applyFill="1" applyBorder="1" applyAlignment="1">
      <alignment horizontal="center" vertical="center" wrapText="1"/>
    </xf>
    <xf numFmtId="0" fontId="31" fillId="6" borderId="0" xfId="0" applyFont="1" applyFill="1" applyAlignment="1">
      <alignment horizontal="center" vertical="center"/>
    </xf>
    <xf numFmtId="0" fontId="0" fillId="0" borderId="0" xfId="0"/>
    <xf numFmtId="0" fontId="33" fillId="7" borderId="1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left" vertical="top" wrapText="1"/>
    </xf>
    <xf numFmtId="0" fontId="35" fillId="8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37" fillId="7" borderId="13" xfId="0" applyFont="1" applyFill="1" applyBorder="1" applyAlignment="1">
      <alignment horizontal="center" vertical="center" wrapText="1"/>
    </xf>
    <xf numFmtId="0" fontId="38" fillId="7" borderId="14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8" fillId="7" borderId="16" xfId="0" applyFont="1" applyFill="1" applyBorder="1" applyAlignment="1">
      <alignment horizontal="center" vertical="center" wrapText="1"/>
    </xf>
    <xf numFmtId="0" fontId="33" fillId="7" borderId="15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top" wrapText="1"/>
    </xf>
    <xf numFmtId="0" fontId="39" fillId="7" borderId="16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7" fillId="0" borderId="0" xfId="8" applyFont="1" applyFill="1" applyBorder="1" applyAlignment="1">
      <alignment horizontal="left" vertical="top" wrapText="1"/>
    </xf>
    <xf numFmtId="0" fontId="27" fillId="0" borderId="0" xfId="8" applyFont="1" applyFill="1" applyBorder="1" applyAlignment="1">
      <alignment vertical="top" wrapText="1"/>
    </xf>
    <xf numFmtId="0" fontId="26" fillId="0" borderId="0" xfId="0" applyFont="1" applyBorder="1" applyAlignment="1">
      <alignment vertical="top"/>
    </xf>
    <xf numFmtId="0" fontId="26" fillId="2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0" fontId="24" fillId="0" borderId="0" xfId="8" applyFont="1" applyFill="1" applyBorder="1" applyAlignment="1">
      <alignment horizontal="left" vertical="top" wrapText="1"/>
    </xf>
    <xf numFmtId="0" fontId="24" fillId="0" borderId="0" xfId="8" applyNumberFormat="1" applyFont="1" applyFill="1" applyBorder="1" applyAlignment="1">
      <alignment vertical="top" wrapText="1"/>
    </xf>
    <xf numFmtId="0" fontId="24" fillId="0" borderId="0" xfId="0" applyFont="1" applyFill="1" applyBorder="1" applyAlignment="1" applyProtection="1">
      <alignment vertical="top" wrapText="1"/>
    </xf>
    <xf numFmtId="0" fontId="26" fillId="2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 wrapText="1"/>
    </xf>
    <xf numFmtId="0" fontId="24" fillId="0" borderId="0" xfId="1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vertical="top" wrapText="1"/>
    </xf>
    <xf numFmtId="0" fontId="27" fillId="0" borderId="0" xfId="8" applyFont="1" applyFill="1" applyBorder="1" applyAlignment="1">
      <alignment horizontal="center" vertical="top" wrapText="1"/>
    </xf>
    <xf numFmtId="0" fontId="27" fillId="0" borderId="0" xfId="8" applyFont="1" applyFill="1" applyBorder="1" applyAlignment="1">
      <alignment horizontal="left" vertical="center" wrapText="1"/>
    </xf>
    <xf numFmtId="0" fontId="24" fillId="0" borderId="0" xfId="8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center"/>
    </xf>
    <xf numFmtId="0" fontId="29" fillId="0" borderId="0" xfId="8" applyFont="1" applyBorder="1" applyAlignment="1">
      <alignment horizontal="left" vertical="top" wrapText="1"/>
    </xf>
    <xf numFmtId="0" fontId="26" fillId="0" borderId="0" xfId="8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3" fillId="0" borderId="9" xfId="0" applyFont="1" applyBorder="1" applyAlignment="1">
      <alignment horizontal="center"/>
    </xf>
    <xf numFmtId="0" fontId="18" fillId="0" borderId="6" xfId="0" applyFont="1" applyBorder="1" applyAlignment="1">
      <alignment horizontal="justify" vertical="center" wrapText="1"/>
    </xf>
    <xf numFmtId="0" fontId="20" fillId="0" borderId="9" xfId="0" applyFont="1" applyBorder="1" applyAlignment="1">
      <alignment horizontal="center" wrapText="1"/>
    </xf>
    <xf numFmtId="0" fontId="36" fillId="7" borderId="17" xfId="0" applyFont="1" applyFill="1" applyBorder="1" applyAlignment="1">
      <alignment horizontal="center" vertical="center" textRotation="90" wrapText="1"/>
    </xf>
    <xf numFmtId="0" fontId="36" fillId="7" borderId="11" xfId="0" applyFont="1" applyFill="1" applyBorder="1" applyAlignment="1">
      <alignment horizontal="center" vertical="center" textRotation="90" wrapText="1"/>
    </xf>
    <xf numFmtId="0" fontId="36" fillId="7" borderId="12" xfId="0" applyFont="1" applyFill="1" applyBorder="1" applyAlignment="1">
      <alignment horizontal="center" vertical="center" textRotation="90" wrapText="1"/>
    </xf>
    <xf numFmtId="0" fontId="30" fillId="0" borderId="0" xfId="0" applyFont="1" applyFill="1" applyAlignment="1">
      <alignment horizontal="center" vertical="center" wrapText="1"/>
    </xf>
  </cellXfs>
  <cellStyles count="12">
    <cellStyle name="Currency 2" xfId="5"/>
    <cellStyle name="Normal 2" xfId="1"/>
    <cellStyle name="Normal 3" xfId="3"/>
    <cellStyle name="Normal 3 2" xfId="8"/>
    <cellStyle name="Normal 4" xfId="6"/>
    <cellStyle name="Normál_stateofplay_hun_050809" xfId="2"/>
    <cellStyle name="Normal_Table 1" xfId="10"/>
    <cellStyle name="Percent 2" xfId="4"/>
    <cellStyle name="Standard_Template_Agglomerations" xfId="11"/>
    <cellStyle name="Style 1" xfId="9"/>
    <cellStyle name="Нормален" xfId="0" builtinId="0"/>
    <cellStyle name="Хипервръзка" xfId="7" builtinId="8"/>
  </cellStyles>
  <dxfs count="0"/>
  <tableStyles count="0" defaultTableStyle="TableStyleMedium2" defaultPivotStyle="PivotStyleLight16"/>
  <colors>
    <mruColors>
      <color rgb="FF00FFFF"/>
      <color rgb="FF00FF00"/>
      <color rgb="FFFF99FF"/>
      <color rgb="FFFF33CC"/>
      <color rgb="FFFFCCFF"/>
      <color rgb="FF0000FF"/>
      <color rgb="FF99FF99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evrostroitelstvo.alle.bg/%D1%86%D0%B5%D0%BD%D0%BE%D0%BD%D0%B0%D0%B7%D0%BF%D0%B8%D1%81/" TargetMode="External"/><Relationship Id="rId2" Type="http://schemas.openxmlformats.org/officeDocument/2006/relationships/hyperlink" Target="http://www.fao.org/docrep/r4082e/r4082e06.htm" TargetMode="External"/><Relationship Id="rId1" Type="http://schemas.openxmlformats.org/officeDocument/2006/relationships/hyperlink" Target="http://svemar.net/bg/napoitelni-rezervoari-kanali.html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8"/>
  <sheetViews>
    <sheetView workbookViewId="0"/>
  </sheetViews>
  <sheetFormatPr defaultRowHeight="12.75" x14ac:dyDescent="0.25"/>
  <cols>
    <col min="1" max="1" width="6.5703125" style="57" customWidth="1"/>
    <col min="2" max="2" width="5" style="57" customWidth="1"/>
    <col min="3" max="3" width="29.140625" style="57" customWidth="1"/>
    <col min="4" max="4" width="16.5703125" style="57" customWidth="1"/>
    <col min="5" max="5" width="44" style="58" customWidth="1"/>
    <col min="6" max="6" width="29.42578125" style="58" customWidth="1"/>
    <col min="7" max="7" width="16.5703125" style="46" customWidth="1"/>
    <col min="8" max="8" width="19" style="46" customWidth="1"/>
    <col min="9" max="16384" width="9.140625" style="46"/>
  </cols>
  <sheetData>
    <row r="1" spans="1:8" s="51" customFormat="1" ht="30.75" customHeight="1" x14ac:dyDescent="0.25">
      <c r="A1" s="66" t="s">
        <v>423</v>
      </c>
      <c r="B1" s="64"/>
      <c r="C1" s="64"/>
      <c r="D1" s="64"/>
      <c r="E1" s="65"/>
      <c r="F1" s="65"/>
    </row>
    <row r="2" spans="1:8" ht="49.5" customHeight="1" x14ac:dyDescent="0.25">
      <c r="A2" s="59" t="s">
        <v>386</v>
      </c>
      <c r="B2" s="44"/>
      <c r="C2" s="44"/>
      <c r="D2" s="44"/>
      <c r="E2" s="45"/>
      <c r="F2" s="68" t="s">
        <v>391</v>
      </c>
    </row>
    <row r="3" spans="1:8" ht="90.75" customHeight="1" x14ac:dyDescent="0.25">
      <c r="A3" s="87" t="s">
        <v>45</v>
      </c>
      <c r="B3" s="87" t="s">
        <v>237</v>
      </c>
      <c r="C3" s="87" t="s">
        <v>230</v>
      </c>
      <c r="D3" s="87" t="s">
        <v>387</v>
      </c>
      <c r="E3" s="87" t="s">
        <v>66</v>
      </c>
      <c r="F3" s="67" t="s">
        <v>385</v>
      </c>
      <c r="G3" s="47"/>
      <c r="H3" s="47"/>
    </row>
    <row r="4" spans="1:8" s="90" customFormat="1" ht="63.75" customHeight="1" x14ac:dyDescent="0.25">
      <c r="A4" s="52" t="s">
        <v>317</v>
      </c>
      <c r="B4" s="48">
        <v>8</v>
      </c>
      <c r="C4" s="48" t="s">
        <v>169</v>
      </c>
      <c r="D4" s="48" t="s">
        <v>88</v>
      </c>
      <c r="E4" s="49" t="s">
        <v>185</v>
      </c>
      <c r="F4" s="50" t="s">
        <v>388</v>
      </c>
    </row>
    <row r="5" spans="1:8" s="90" customFormat="1" ht="63.75" customHeight="1" x14ac:dyDescent="0.25">
      <c r="A5" s="52" t="s">
        <v>318</v>
      </c>
      <c r="B5" s="48">
        <v>8</v>
      </c>
      <c r="C5" s="48" t="s">
        <v>169</v>
      </c>
      <c r="D5" s="48" t="s">
        <v>88</v>
      </c>
      <c r="E5" s="49" t="s">
        <v>235</v>
      </c>
      <c r="F5" s="50" t="s">
        <v>388</v>
      </c>
    </row>
    <row r="6" spans="1:8" s="90" customFormat="1" ht="63.75" customHeight="1" x14ac:dyDescent="0.25">
      <c r="A6" s="52" t="s">
        <v>319</v>
      </c>
      <c r="B6" s="48">
        <v>8</v>
      </c>
      <c r="C6" s="48" t="s">
        <v>169</v>
      </c>
      <c r="D6" s="48" t="s">
        <v>88</v>
      </c>
      <c r="E6" s="49" t="s">
        <v>365</v>
      </c>
      <c r="F6" s="50" t="s">
        <v>390</v>
      </c>
    </row>
    <row r="7" spans="1:8" s="91" customFormat="1" ht="63.75" customHeight="1" x14ac:dyDescent="0.25">
      <c r="A7" s="52" t="s">
        <v>320</v>
      </c>
      <c r="B7" s="48">
        <v>8</v>
      </c>
      <c r="C7" s="48" t="s">
        <v>169</v>
      </c>
      <c r="D7" s="48" t="s">
        <v>88</v>
      </c>
      <c r="E7" s="49" t="s">
        <v>377</v>
      </c>
      <c r="F7" s="50" t="s">
        <v>390</v>
      </c>
    </row>
    <row r="8" spans="1:8" s="91" customFormat="1" ht="66" customHeight="1" x14ac:dyDescent="0.25">
      <c r="A8" s="52" t="s">
        <v>352</v>
      </c>
      <c r="B8" s="48">
        <v>8</v>
      </c>
      <c r="C8" s="48" t="s">
        <v>169</v>
      </c>
      <c r="D8" s="48" t="s">
        <v>252</v>
      </c>
      <c r="E8" s="49" t="s">
        <v>229</v>
      </c>
      <c r="F8" s="50" t="s">
        <v>390</v>
      </c>
    </row>
    <row r="9" spans="1:8" s="90" customFormat="1" ht="64.5" customHeight="1" x14ac:dyDescent="0.25">
      <c r="A9" s="52" t="s">
        <v>288</v>
      </c>
      <c r="B9" s="48" t="s">
        <v>367</v>
      </c>
      <c r="C9" s="48" t="s">
        <v>249</v>
      </c>
      <c r="D9" s="48" t="s">
        <v>184</v>
      </c>
      <c r="E9" s="49" t="s">
        <v>194</v>
      </c>
      <c r="F9" s="50" t="s">
        <v>388</v>
      </c>
    </row>
    <row r="10" spans="1:8" s="90" customFormat="1" ht="89.25" customHeight="1" x14ac:dyDescent="0.25">
      <c r="A10" s="52" t="s">
        <v>304</v>
      </c>
      <c r="B10" s="48">
        <v>16</v>
      </c>
      <c r="C10" s="48" t="s">
        <v>176</v>
      </c>
      <c r="D10" s="48" t="s">
        <v>85</v>
      </c>
      <c r="E10" s="49" t="s">
        <v>193</v>
      </c>
      <c r="F10" s="50" t="s">
        <v>388</v>
      </c>
    </row>
    <row r="11" spans="1:8" s="90" customFormat="1" ht="89.25" customHeight="1" x14ac:dyDescent="0.25">
      <c r="A11" s="52" t="s">
        <v>343</v>
      </c>
      <c r="B11" s="48"/>
      <c r="C11" s="48" t="s">
        <v>271</v>
      </c>
      <c r="D11" s="48" t="s">
        <v>271</v>
      </c>
      <c r="E11" s="49" t="s">
        <v>218</v>
      </c>
      <c r="F11" s="50" t="s">
        <v>390</v>
      </c>
    </row>
    <row r="12" spans="1:8" s="91" customFormat="1" ht="89.25" customHeight="1" x14ac:dyDescent="0.25">
      <c r="A12" s="48" t="s">
        <v>362</v>
      </c>
      <c r="B12" s="48">
        <v>14</v>
      </c>
      <c r="C12" s="48" t="s">
        <v>74</v>
      </c>
      <c r="D12" s="48" t="s">
        <v>96</v>
      </c>
      <c r="E12" s="49" t="s">
        <v>233</v>
      </c>
      <c r="F12" s="50" t="s">
        <v>390</v>
      </c>
    </row>
    <row r="13" spans="1:8" s="90" customFormat="1" ht="89.25" customHeight="1" x14ac:dyDescent="0.25">
      <c r="A13" s="52" t="s">
        <v>306</v>
      </c>
      <c r="B13" s="48">
        <v>7</v>
      </c>
      <c r="C13" s="48" t="s">
        <v>175</v>
      </c>
      <c r="D13" s="48" t="s">
        <v>91</v>
      </c>
      <c r="E13" s="49" t="s">
        <v>376</v>
      </c>
      <c r="F13" s="50" t="s">
        <v>388</v>
      </c>
    </row>
    <row r="14" spans="1:8" s="90" customFormat="1" ht="89.25" customHeight="1" x14ac:dyDescent="0.25">
      <c r="A14" s="52" t="s">
        <v>344</v>
      </c>
      <c r="B14" s="48">
        <v>14</v>
      </c>
      <c r="C14" s="48" t="s">
        <v>74</v>
      </c>
      <c r="D14" s="48" t="s">
        <v>252</v>
      </c>
      <c r="E14" s="49" t="s">
        <v>422</v>
      </c>
      <c r="F14" s="50" t="s">
        <v>389</v>
      </c>
    </row>
    <row r="15" spans="1:8" s="90" customFormat="1" ht="51" customHeight="1" x14ac:dyDescent="0.25">
      <c r="A15" s="52" t="s">
        <v>328</v>
      </c>
      <c r="B15" s="48">
        <v>14</v>
      </c>
      <c r="C15" s="48" t="s">
        <v>74</v>
      </c>
      <c r="D15" s="48" t="s">
        <v>271</v>
      </c>
      <c r="E15" s="49" t="s">
        <v>238</v>
      </c>
      <c r="F15" s="50" t="s">
        <v>390</v>
      </c>
    </row>
    <row r="16" spans="1:8" s="90" customFormat="1" ht="89.25" customHeight="1" x14ac:dyDescent="0.25">
      <c r="A16" s="52" t="s">
        <v>326</v>
      </c>
      <c r="B16" s="48">
        <v>20</v>
      </c>
      <c r="C16" s="48" t="s">
        <v>77</v>
      </c>
      <c r="D16" s="48" t="s">
        <v>271</v>
      </c>
      <c r="E16" s="49" t="s">
        <v>239</v>
      </c>
      <c r="F16" s="50" t="s">
        <v>389</v>
      </c>
    </row>
    <row r="17" spans="1:8" s="90" customFormat="1" ht="89.25" customHeight="1" x14ac:dyDescent="0.25">
      <c r="A17" s="52" t="s">
        <v>295</v>
      </c>
      <c r="B17" s="48">
        <v>13</v>
      </c>
      <c r="C17" s="48" t="s">
        <v>174</v>
      </c>
      <c r="D17" s="48" t="s">
        <v>89</v>
      </c>
      <c r="E17" s="49" t="s">
        <v>358</v>
      </c>
      <c r="F17" s="50" t="s">
        <v>388</v>
      </c>
    </row>
    <row r="18" spans="1:8" s="90" customFormat="1" ht="80.25" customHeight="1" x14ac:dyDescent="0.25">
      <c r="A18" s="52" t="s">
        <v>296</v>
      </c>
      <c r="B18" s="48">
        <v>13</v>
      </c>
      <c r="C18" s="48" t="s">
        <v>174</v>
      </c>
      <c r="D18" s="48" t="s">
        <v>89</v>
      </c>
      <c r="E18" s="49" t="s">
        <v>373</v>
      </c>
      <c r="F18" s="50" t="s">
        <v>390</v>
      </c>
    </row>
    <row r="19" spans="1:8" s="91" customFormat="1" ht="114.75" customHeight="1" x14ac:dyDescent="0.25">
      <c r="A19" s="52" t="s">
        <v>297</v>
      </c>
      <c r="B19" s="48">
        <v>13</v>
      </c>
      <c r="C19" s="48" t="s">
        <v>174</v>
      </c>
      <c r="D19" s="48" t="s">
        <v>89</v>
      </c>
      <c r="E19" s="49" t="s">
        <v>183</v>
      </c>
      <c r="F19" s="50" t="s">
        <v>390</v>
      </c>
      <c r="G19" s="92"/>
      <c r="H19" s="92"/>
    </row>
    <row r="20" spans="1:8" s="90" customFormat="1" ht="114.75" customHeight="1" x14ac:dyDescent="0.25">
      <c r="A20" s="52" t="s">
        <v>299</v>
      </c>
      <c r="B20" s="48">
        <v>13</v>
      </c>
      <c r="C20" s="48" t="s">
        <v>174</v>
      </c>
      <c r="D20" s="48" t="s">
        <v>89</v>
      </c>
      <c r="E20" s="49" t="s">
        <v>228</v>
      </c>
      <c r="F20" s="50" t="s">
        <v>388</v>
      </c>
      <c r="G20" s="92"/>
      <c r="H20" s="92"/>
    </row>
    <row r="21" spans="1:8" s="90" customFormat="1" ht="76.5" customHeight="1" x14ac:dyDescent="0.25">
      <c r="A21" s="52" t="s">
        <v>345</v>
      </c>
      <c r="B21" s="48">
        <v>13</v>
      </c>
      <c r="C21" s="48" t="s">
        <v>174</v>
      </c>
      <c r="D21" s="48" t="s">
        <v>89</v>
      </c>
      <c r="E21" s="54" t="s">
        <v>198</v>
      </c>
      <c r="F21" s="50" t="s">
        <v>390</v>
      </c>
      <c r="G21" s="92"/>
      <c r="H21" s="92"/>
    </row>
    <row r="22" spans="1:8" s="90" customFormat="1" ht="76.5" customHeight="1" x14ac:dyDescent="0.25">
      <c r="A22" s="52" t="s">
        <v>300</v>
      </c>
      <c r="B22" s="48">
        <v>13</v>
      </c>
      <c r="C22" s="48" t="s">
        <v>174</v>
      </c>
      <c r="D22" s="48" t="s">
        <v>89</v>
      </c>
      <c r="E22" s="49" t="s">
        <v>298</v>
      </c>
      <c r="F22" s="50" t="s">
        <v>388</v>
      </c>
      <c r="G22" s="92"/>
      <c r="H22" s="92"/>
    </row>
    <row r="23" spans="1:8" s="90" customFormat="1" ht="76.5" customHeight="1" x14ac:dyDescent="0.25">
      <c r="A23" s="52" t="s">
        <v>366</v>
      </c>
      <c r="B23" s="48">
        <v>21</v>
      </c>
      <c r="C23" s="48" t="s">
        <v>179</v>
      </c>
      <c r="D23" s="48" t="s">
        <v>98</v>
      </c>
      <c r="E23" s="49" t="s">
        <v>204</v>
      </c>
      <c r="F23" s="50" t="s">
        <v>390</v>
      </c>
    </row>
    <row r="24" spans="1:8" s="90" customFormat="1" ht="76.5" customHeight="1" x14ac:dyDescent="0.25">
      <c r="A24" s="52" t="s">
        <v>329</v>
      </c>
      <c r="B24" s="48">
        <v>4</v>
      </c>
      <c r="C24" s="48" t="s">
        <v>72</v>
      </c>
      <c r="D24" s="48" t="s">
        <v>94</v>
      </c>
      <c r="E24" s="49" t="s">
        <v>245</v>
      </c>
      <c r="F24" s="50" t="s">
        <v>388</v>
      </c>
    </row>
    <row r="25" spans="1:8" s="90" customFormat="1" ht="76.5" customHeight="1" x14ac:dyDescent="0.25">
      <c r="A25" s="52" t="s">
        <v>355</v>
      </c>
      <c r="B25" s="48">
        <v>21</v>
      </c>
      <c r="C25" s="48" t="s">
        <v>179</v>
      </c>
      <c r="D25" s="48" t="s">
        <v>271</v>
      </c>
      <c r="E25" s="49" t="s">
        <v>68</v>
      </c>
      <c r="F25" s="50" t="s">
        <v>388</v>
      </c>
    </row>
    <row r="26" spans="1:8" s="91" customFormat="1" ht="114.75" customHeight="1" x14ac:dyDescent="0.25">
      <c r="A26" s="52" t="s">
        <v>330</v>
      </c>
      <c r="B26" s="48">
        <v>21</v>
      </c>
      <c r="C26" s="48" t="s">
        <v>179</v>
      </c>
      <c r="D26" s="48" t="s">
        <v>94</v>
      </c>
      <c r="E26" s="49" t="s">
        <v>236</v>
      </c>
      <c r="F26" s="50" t="s">
        <v>388</v>
      </c>
    </row>
    <row r="27" spans="1:8" s="90" customFormat="1" ht="76.5" customHeight="1" x14ac:dyDescent="0.25">
      <c r="A27" s="52" t="s">
        <v>289</v>
      </c>
      <c r="B27" s="48">
        <v>21</v>
      </c>
      <c r="C27" s="48" t="s">
        <v>179</v>
      </c>
      <c r="D27" s="48" t="s">
        <v>184</v>
      </c>
      <c r="E27" s="49" t="s">
        <v>199</v>
      </c>
      <c r="F27" s="50" t="s">
        <v>388</v>
      </c>
    </row>
    <row r="28" spans="1:8" s="91" customFormat="1" ht="114.75" customHeight="1" x14ac:dyDescent="0.25">
      <c r="A28" s="52" t="s">
        <v>331</v>
      </c>
      <c r="B28" s="48">
        <v>21</v>
      </c>
      <c r="C28" s="48" t="s">
        <v>179</v>
      </c>
      <c r="D28" s="48" t="s">
        <v>94</v>
      </c>
      <c r="E28" s="49" t="s">
        <v>243</v>
      </c>
      <c r="F28" s="50" t="s">
        <v>390</v>
      </c>
    </row>
    <row r="29" spans="1:8" s="90" customFormat="1" ht="38.25" customHeight="1" x14ac:dyDescent="0.25">
      <c r="A29" s="52" t="s">
        <v>332</v>
      </c>
      <c r="B29" s="48">
        <v>16</v>
      </c>
      <c r="C29" s="48" t="s">
        <v>176</v>
      </c>
      <c r="D29" s="48" t="s">
        <v>94</v>
      </c>
      <c r="E29" s="49" t="s">
        <v>217</v>
      </c>
      <c r="F29" s="50" t="s">
        <v>390</v>
      </c>
    </row>
    <row r="30" spans="1:8" s="90" customFormat="1" ht="38.25" customHeight="1" x14ac:dyDescent="0.25">
      <c r="A30" s="52" t="s">
        <v>327</v>
      </c>
      <c r="B30" s="48">
        <v>24</v>
      </c>
      <c r="C30" s="48" t="s">
        <v>79</v>
      </c>
      <c r="D30" s="48" t="s">
        <v>191</v>
      </c>
      <c r="E30" s="49" t="s">
        <v>226</v>
      </c>
      <c r="F30" s="50" t="s">
        <v>389</v>
      </c>
    </row>
    <row r="31" spans="1:8" s="90" customFormat="1" ht="76.5" customHeight="1" x14ac:dyDescent="0.25">
      <c r="A31" s="52" t="s">
        <v>333</v>
      </c>
      <c r="B31" s="48">
        <v>14</v>
      </c>
      <c r="C31" s="48" t="s">
        <v>74</v>
      </c>
      <c r="D31" s="48" t="s">
        <v>94</v>
      </c>
      <c r="E31" s="55" t="s">
        <v>225</v>
      </c>
      <c r="F31" s="50" t="s">
        <v>388</v>
      </c>
    </row>
    <row r="32" spans="1:8" s="90" customFormat="1" ht="119.25" customHeight="1" x14ac:dyDescent="0.25">
      <c r="A32" s="52" t="s">
        <v>334</v>
      </c>
      <c r="B32" s="48">
        <v>14</v>
      </c>
      <c r="C32" s="48" t="s">
        <v>74</v>
      </c>
      <c r="D32" s="48" t="s">
        <v>94</v>
      </c>
      <c r="E32" s="55" t="s">
        <v>189</v>
      </c>
      <c r="F32" s="50" t="s">
        <v>388</v>
      </c>
    </row>
    <row r="33" spans="1:7" s="90" customFormat="1" ht="63.75" customHeight="1" x14ac:dyDescent="0.25">
      <c r="A33" s="52" t="s">
        <v>351</v>
      </c>
      <c r="B33" s="48">
        <v>14</v>
      </c>
      <c r="C33" s="48" t="s">
        <v>74</v>
      </c>
      <c r="D33" s="48" t="s">
        <v>191</v>
      </c>
      <c r="E33" s="56" t="s">
        <v>253</v>
      </c>
      <c r="F33" s="50" t="s">
        <v>390</v>
      </c>
    </row>
    <row r="34" spans="1:7" s="90" customFormat="1" ht="121.5" customHeight="1" x14ac:dyDescent="0.25">
      <c r="A34" s="52" t="s">
        <v>353</v>
      </c>
      <c r="B34" s="48">
        <v>14</v>
      </c>
      <c r="C34" s="48" t="s">
        <v>74</v>
      </c>
      <c r="D34" s="48" t="s">
        <v>252</v>
      </c>
      <c r="E34" s="49" t="s">
        <v>356</v>
      </c>
      <c r="F34" s="50" t="s">
        <v>390</v>
      </c>
    </row>
    <row r="35" spans="1:7" s="90" customFormat="1" ht="49.5" customHeight="1" x14ac:dyDescent="0.25">
      <c r="A35" s="52" t="s">
        <v>305</v>
      </c>
      <c r="B35" s="48">
        <v>14</v>
      </c>
      <c r="C35" s="48" t="s">
        <v>74</v>
      </c>
      <c r="D35" s="48" t="s">
        <v>85</v>
      </c>
      <c r="E35" s="49" t="s">
        <v>221</v>
      </c>
      <c r="F35" s="50" t="s">
        <v>390</v>
      </c>
    </row>
    <row r="36" spans="1:7" s="90" customFormat="1" ht="76.5" customHeight="1" x14ac:dyDescent="0.25">
      <c r="A36" s="52" t="s">
        <v>307</v>
      </c>
      <c r="B36" s="48">
        <v>14</v>
      </c>
      <c r="C36" s="48" t="s">
        <v>74</v>
      </c>
      <c r="D36" s="48" t="s">
        <v>91</v>
      </c>
      <c r="E36" s="49" t="s">
        <v>201</v>
      </c>
      <c r="F36" s="50" t="s">
        <v>390</v>
      </c>
    </row>
    <row r="37" spans="1:7" s="90" customFormat="1" ht="76.5" customHeight="1" x14ac:dyDescent="0.25">
      <c r="A37" s="52" t="s">
        <v>335</v>
      </c>
      <c r="B37" s="48">
        <v>14</v>
      </c>
      <c r="C37" s="48" t="s">
        <v>74</v>
      </c>
      <c r="D37" s="48" t="s">
        <v>94</v>
      </c>
      <c r="E37" s="49" t="s">
        <v>375</v>
      </c>
      <c r="F37" s="50" t="s">
        <v>390</v>
      </c>
    </row>
    <row r="38" spans="1:7" s="90" customFormat="1" ht="71.25" customHeight="1" x14ac:dyDescent="0.25">
      <c r="A38" s="52" t="s">
        <v>277</v>
      </c>
      <c r="B38" s="48">
        <v>6</v>
      </c>
      <c r="C38" s="48" t="s">
        <v>234</v>
      </c>
      <c r="D38" s="48" t="s">
        <v>96</v>
      </c>
      <c r="E38" s="49" t="s">
        <v>200</v>
      </c>
      <c r="F38" s="50" t="s">
        <v>389</v>
      </c>
    </row>
    <row r="39" spans="1:7" s="90" customFormat="1" ht="63.75" customHeight="1" x14ac:dyDescent="0.25">
      <c r="A39" s="52" t="s">
        <v>278</v>
      </c>
      <c r="B39" s="48">
        <v>6</v>
      </c>
      <c r="C39" s="48" t="s">
        <v>234</v>
      </c>
      <c r="D39" s="48" t="s">
        <v>96</v>
      </c>
      <c r="E39" s="49" t="s">
        <v>227</v>
      </c>
      <c r="F39" s="50" t="s">
        <v>390</v>
      </c>
    </row>
    <row r="40" spans="1:7" s="90" customFormat="1" ht="76.5" customHeight="1" x14ac:dyDescent="0.25">
      <c r="A40" s="52" t="s">
        <v>279</v>
      </c>
      <c r="B40" s="48">
        <v>6</v>
      </c>
      <c r="C40" s="48" t="s">
        <v>234</v>
      </c>
      <c r="D40" s="48" t="s">
        <v>96</v>
      </c>
      <c r="E40" s="49" t="s">
        <v>222</v>
      </c>
      <c r="F40" s="50" t="s">
        <v>390</v>
      </c>
    </row>
    <row r="41" spans="1:7" s="91" customFormat="1" ht="51" customHeight="1" x14ac:dyDescent="0.25">
      <c r="A41" s="52" t="s">
        <v>280</v>
      </c>
      <c r="B41" s="48"/>
      <c r="C41" s="48" t="s">
        <v>250</v>
      </c>
      <c r="D41" s="48" t="s">
        <v>96</v>
      </c>
      <c r="E41" s="49" t="s">
        <v>224</v>
      </c>
      <c r="F41" s="50" t="s">
        <v>390</v>
      </c>
      <c r="G41" s="96"/>
    </row>
    <row r="42" spans="1:7" s="90" customFormat="1" ht="38.25" customHeight="1" x14ac:dyDescent="0.25">
      <c r="A42" s="52" t="s">
        <v>281</v>
      </c>
      <c r="B42" s="48">
        <v>6</v>
      </c>
      <c r="C42" s="48" t="s">
        <v>234</v>
      </c>
      <c r="D42" s="48" t="s">
        <v>96</v>
      </c>
      <c r="E42" s="49" t="s">
        <v>223</v>
      </c>
      <c r="F42" s="50" t="s">
        <v>390</v>
      </c>
    </row>
    <row r="43" spans="1:7" s="90" customFormat="1" ht="38.25" customHeight="1" x14ac:dyDescent="0.25">
      <c r="A43" s="52" t="s">
        <v>282</v>
      </c>
      <c r="B43" s="48">
        <v>17</v>
      </c>
      <c r="C43" s="48" t="s">
        <v>177</v>
      </c>
      <c r="D43" s="48" t="s">
        <v>96</v>
      </c>
      <c r="E43" s="49" t="s">
        <v>187</v>
      </c>
      <c r="F43" s="50" t="s">
        <v>388</v>
      </c>
    </row>
    <row r="44" spans="1:7" s="90" customFormat="1" ht="63.75" customHeight="1" x14ac:dyDescent="0.25">
      <c r="A44" s="52" t="s">
        <v>283</v>
      </c>
      <c r="B44" s="48">
        <v>6</v>
      </c>
      <c r="C44" s="48" t="s">
        <v>234</v>
      </c>
      <c r="D44" s="48" t="s">
        <v>96</v>
      </c>
      <c r="E44" s="49" t="s">
        <v>215</v>
      </c>
      <c r="F44" s="50" t="s">
        <v>389</v>
      </c>
    </row>
    <row r="45" spans="1:7" s="90" customFormat="1" ht="114.75" customHeight="1" x14ac:dyDescent="0.25">
      <c r="A45" s="52" t="s">
        <v>284</v>
      </c>
      <c r="B45" s="48">
        <v>6</v>
      </c>
      <c r="C45" s="48" t="s">
        <v>234</v>
      </c>
      <c r="D45" s="48" t="s">
        <v>96</v>
      </c>
      <c r="E45" s="49" t="s">
        <v>196</v>
      </c>
      <c r="F45" s="50" t="s">
        <v>389</v>
      </c>
    </row>
    <row r="46" spans="1:7" s="90" customFormat="1" ht="114.75" customHeight="1" x14ac:dyDescent="0.25">
      <c r="A46" s="52" t="s">
        <v>285</v>
      </c>
      <c r="B46" s="48">
        <v>6</v>
      </c>
      <c r="C46" s="48" t="s">
        <v>234</v>
      </c>
      <c r="D46" s="48" t="s">
        <v>96</v>
      </c>
      <c r="E46" s="49" t="s">
        <v>38</v>
      </c>
      <c r="F46" s="50" t="s">
        <v>390</v>
      </c>
    </row>
    <row r="47" spans="1:7" s="90" customFormat="1" ht="114.75" customHeight="1" x14ac:dyDescent="0.25">
      <c r="A47" s="52" t="s">
        <v>340</v>
      </c>
      <c r="B47" s="48">
        <v>21</v>
      </c>
      <c r="C47" s="48" t="s">
        <v>179</v>
      </c>
      <c r="D47" s="48" t="s">
        <v>271</v>
      </c>
      <c r="E47" s="49" t="s">
        <v>244</v>
      </c>
      <c r="F47" s="50" t="s">
        <v>388</v>
      </c>
    </row>
    <row r="48" spans="1:7" s="90" customFormat="1" ht="102" customHeight="1" x14ac:dyDescent="0.25">
      <c r="A48" s="52" t="s">
        <v>346</v>
      </c>
      <c r="B48" s="48">
        <v>1</v>
      </c>
      <c r="C48" s="48" t="s">
        <v>71</v>
      </c>
      <c r="D48" s="48" t="s">
        <v>80</v>
      </c>
      <c r="E48" s="49" t="s">
        <v>347</v>
      </c>
      <c r="F48" s="50" t="s">
        <v>390</v>
      </c>
    </row>
    <row r="49" spans="1:8" s="90" customFormat="1" ht="102" customHeight="1" x14ac:dyDescent="0.25">
      <c r="A49" s="52" t="s">
        <v>348</v>
      </c>
      <c r="B49" s="48">
        <v>1</v>
      </c>
      <c r="C49" s="48" t="s">
        <v>71</v>
      </c>
      <c r="D49" s="48" t="s">
        <v>80</v>
      </c>
      <c r="E49" s="49" t="s">
        <v>240</v>
      </c>
      <c r="F49" s="50" t="s">
        <v>388</v>
      </c>
    </row>
    <row r="50" spans="1:8" s="90" customFormat="1" ht="51" customHeight="1" x14ac:dyDescent="0.25">
      <c r="A50" s="52" t="s">
        <v>308</v>
      </c>
      <c r="B50" s="48"/>
      <c r="C50" s="48" t="s">
        <v>252</v>
      </c>
      <c r="D50" s="48" t="s">
        <v>91</v>
      </c>
      <c r="E50" s="49" t="s">
        <v>311</v>
      </c>
      <c r="F50" s="50" t="s">
        <v>388</v>
      </c>
    </row>
    <row r="51" spans="1:8" s="90" customFormat="1" ht="84.75" customHeight="1" x14ac:dyDescent="0.25">
      <c r="A51" s="52" t="s">
        <v>309</v>
      </c>
      <c r="B51" s="48"/>
      <c r="C51" s="48" t="s">
        <v>252</v>
      </c>
      <c r="D51" s="48" t="s">
        <v>91</v>
      </c>
      <c r="E51" s="49" t="s">
        <v>192</v>
      </c>
      <c r="F51" s="50" t="s">
        <v>388</v>
      </c>
      <c r="G51" s="92"/>
      <c r="H51" s="92"/>
    </row>
    <row r="52" spans="1:8" s="90" customFormat="1" ht="76.5" customHeight="1" x14ac:dyDescent="0.25">
      <c r="A52" s="52" t="s">
        <v>294</v>
      </c>
      <c r="B52" s="48"/>
      <c r="C52" s="48" t="s">
        <v>252</v>
      </c>
      <c r="D52" s="48" t="s">
        <v>252</v>
      </c>
      <c r="E52" s="49" t="s">
        <v>371</v>
      </c>
      <c r="F52" s="50" t="s">
        <v>390</v>
      </c>
      <c r="G52" s="92"/>
      <c r="H52" s="92"/>
    </row>
    <row r="53" spans="1:8" s="90" customFormat="1" ht="76.5" customHeight="1" x14ac:dyDescent="0.25">
      <c r="A53" s="52" t="s">
        <v>321</v>
      </c>
      <c r="B53" s="48"/>
      <c r="C53" s="48" t="s">
        <v>271</v>
      </c>
      <c r="D53" s="48" t="s">
        <v>271</v>
      </c>
      <c r="E53" s="49" t="s">
        <v>210</v>
      </c>
      <c r="F53" s="50" t="s">
        <v>388</v>
      </c>
      <c r="G53" s="92"/>
      <c r="H53" s="92"/>
    </row>
    <row r="54" spans="1:8" s="90" customFormat="1" ht="76.5" customHeight="1" x14ac:dyDescent="0.25">
      <c r="A54" s="52" t="s">
        <v>322</v>
      </c>
      <c r="B54" s="48"/>
      <c r="C54" s="48" t="s">
        <v>271</v>
      </c>
      <c r="D54" s="48" t="s">
        <v>271</v>
      </c>
      <c r="E54" s="49" t="s">
        <v>211</v>
      </c>
      <c r="F54" s="50" t="s">
        <v>388</v>
      </c>
    </row>
    <row r="55" spans="1:8" s="90" customFormat="1" ht="76.5" customHeight="1" x14ac:dyDescent="0.25">
      <c r="A55" s="52" t="s">
        <v>291</v>
      </c>
      <c r="B55" s="48"/>
      <c r="C55" s="48" t="s">
        <v>271</v>
      </c>
      <c r="D55" s="48" t="s">
        <v>98</v>
      </c>
      <c r="E55" s="49" t="s">
        <v>374</v>
      </c>
      <c r="F55" s="50" t="s">
        <v>390</v>
      </c>
    </row>
    <row r="56" spans="1:8" s="90" customFormat="1" ht="229.5" customHeight="1" x14ac:dyDescent="0.25">
      <c r="A56" s="52" t="s">
        <v>336</v>
      </c>
      <c r="B56" s="48">
        <v>2</v>
      </c>
      <c r="C56" s="48" t="s">
        <v>167</v>
      </c>
      <c r="D56" s="48" t="s">
        <v>94</v>
      </c>
      <c r="E56" s="49" t="s">
        <v>246</v>
      </c>
      <c r="F56" s="50" t="s">
        <v>390</v>
      </c>
    </row>
    <row r="57" spans="1:8" s="91" customFormat="1" ht="76.5" customHeight="1" x14ac:dyDescent="0.25">
      <c r="A57" s="52" t="s">
        <v>310</v>
      </c>
      <c r="B57" s="48"/>
      <c r="C57" s="48" t="s">
        <v>252</v>
      </c>
      <c r="D57" s="48" t="s">
        <v>91</v>
      </c>
      <c r="E57" s="49" t="s">
        <v>231</v>
      </c>
      <c r="F57" s="50" t="s">
        <v>389</v>
      </c>
      <c r="G57" s="92"/>
    </row>
    <row r="58" spans="1:8" s="90" customFormat="1" ht="63.75" customHeight="1" x14ac:dyDescent="0.25">
      <c r="A58" s="52" t="s">
        <v>323</v>
      </c>
      <c r="B58" s="48"/>
      <c r="C58" s="48" t="s">
        <v>271</v>
      </c>
      <c r="D58" s="48" t="s">
        <v>271</v>
      </c>
      <c r="E58" s="49" t="s">
        <v>324</v>
      </c>
      <c r="F58" s="50" t="s">
        <v>389</v>
      </c>
      <c r="G58" s="92"/>
    </row>
    <row r="59" spans="1:8" s="90" customFormat="1" ht="63.75" customHeight="1" x14ac:dyDescent="0.25">
      <c r="A59" s="52" t="s">
        <v>349</v>
      </c>
      <c r="B59" s="48">
        <v>15</v>
      </c>
      <c r="C59" s="48" t="s">
        <v>75</v>
      </c>
      <c r="D59" s="48" t="s">
        <v>100</v>
      </c>
      <c r="E59" s="49" t="s">
        <v>241</v>
      </c>
      <c r="F59" s="50" t="s">
        <v>388</v>
      </c>
      <c r="G59" s="92"/>
    </row>
    <row r="60" spans="1:8" s="90" customFormat="1" ht="102" customHeight="1" x14ac:dyDescent="0.25">
      <c r="A60" s="52" t="s">
        <v>350</v>
      </c>
      <c r="B60" s="48">
        <v>15</v>
      </c>
      <c r="C60" s="48" t="s">
        <v>75</v>
      </c>
      <c r="D60" s="48" t="s">
        <v>100</v>
      </c>
      <c r="E60" s="49" t="s">
        <v>254</v>
      </c>
      <c r="F60" s="50" t="s">
        <v>390</v>
      </c>
      <c r="G60" s="92"/>
    </row>
    <row r="61" spans="1:8" s="90" customFormat="1" ht="63.75" customHeight="1" x14ac:dyDescent="0.25">
      <c r="A61" s="52" t="s">
        <v>292</v>
      </c>
      <c r="B61" s="48">
        <v>15</v>
      </c>
      <c r="C61" s="48" t="s">
        <v>75</v>
      </c>
      <c r="D61" s="48" t="s">
        <v>100</v>
      </c>
      <c r="E61" s="49" t="s">
        <v>212</v>
      </c>
      <c r="F61" s="50" t="s">
        <v>390</v>
      </c>
      <c r="G61" s="97"/>
    </row>
    <row r="62" spans="1:8" s="90" customFormat="1" ht="63.75" customHeight="1" x14ac:dyDescent="0.25">
      <c r="A62" s="52" t="s">
        <v>293</v>
      </c>
      <c r="B62" s="48">
        <v>15</v>
      </c>
      <c r="C62" s="48" t="s">
        <v>75</v>
      </c>
      <c r="D62" s="48" t="s">
        <v>100</v>
      </c>
      <c r="E62" s="49" t="s">
        <v>214</v>
      </c>
      <c r="F62" s="50" t="s">
        <v>388</v>
      </c>
      <c r="G62" s="92"/>
    </row>
    <row r="63" spans="1:8" s="90" customFormat="1" ht="51" customHeight="1" x14ac:dyDescent="0.25">
      <c r="A63" s="52" t="s">
        <v>364</v>
      </c>
      <c r="B63" s="48">
        <v>23</v>
      </c>
      <c r="C63" s="48" t="s">
        <v>78</v>
      </c>
      <c r="D63" s="48" t="s">
        <v>191</v>
      </c>
      <c r="E63" s="49" t="s">
        <v>202</v>
      </c>
      <c r="F63" s="50" t="s">
        <v>390</v>
      </c>
      <c r="G63" s="97"/>
    </row>
    <row r="64" spans="1:8" s="90" customFormat="1" ht="51" customHeight="1" x14ac:dyDescent="0.25">
      <c r="A64" s="52" t="s">
        <v>286</v>
      </c>
      <c r="B64" s="48">
        <v>5</v>
      </c>
      <c r="C64" s="48" t="s">
        <v>73</v>
      </c>
      <c r="D64" s="48" t="s">
        <v>96</v>
      </c>
      <c r="E64" s="49" t="s">
        <v>205</v>
      </c>
      <c r="F64" s="50" t="s">
        <v>389</v>
      </c>
      <c r="G64" s="92"/>
    </row>
    <row r="65" spans="1:8" s="90" customFormat="1" ht="51" customHeight="1" x14ac:dyDescent="0.25">
      <c r="A65" s="52" t="s">
        <v>287</v>
      </c>
      <c r="B65" s="48">
        <v>5</v>
      </c>
      <c r="C65" s="48" t="s">
        <v>73</v>
      </c>
      <c r="D65" s="48" t="s">
        <v>96</v>
      </c>
      <c r="E65" s="49" t="s">
        <v>274</v>
      </c>
      <c r="F65" s="50" t="s">
        <v>390</v>
      </c>
      <c r="G65" s="97"/>
    </row>
    <row r="66" spans="1:8" s="90" customFormat="1" ht="51" customHeight="1" x14ac:dyDescent="0.25">
      <c r="A66" s="52" t="s">
        <v>337</v>
      </c>
      <c r="B66" s="48">
        <v>2</v>
      </c>
      <c r="C66" s="48" t="s">
        <v>167</v>
      </c>
      <c r="D66" s="48" t="s">
        <v>94</v>
      </c>
      <c r="E66" s="49" t="s">
        <v>232</v>
      </c>
      <c r="F66" s="50" t="s">
        <v>389</v>
      </c>
      <c r="G66" s="97"/>
    </row>
    <row r="67" spans="1:8" s="90" customFormat="1" ht="51" customHeight="1" x14ac:dyDescent="0.25">
      <c r="A67" s="52" t="s">
        <v>301</v>
      </c>
      <c r="B67" s="48">
        <v>2</v>
      </c>
      <c r="C67" s="48" t="s">
        <v>167</v>
      </c>
      <c r="D67" s="48" t="s">
        <v>82</v>
      </c>
      <c r="E67" s="49" t="s">
        <v>213</v>
      </c>
      <c r="F67" s="50" t="s">
        <v>388</v>
      </c>
      <c r="G67" s="92"/>
    </row>
    <row r="68" spans="1:8" s="90" customFormat="1" ht="63.75" customHeight="1" x14ac:dyDescent="0.25">
      <c r="A68" s="52" t="s">
        <v>338</v>
      </c>
      <c r="B68" s="48">
        <v>3</v>
      </c>
      <c r="C68" s="48" t="s">
        <v>168</v>
      </c>
      <c r="D68" s="48" t="s">
        <v>94</v>
      </c>
      <c r="E68" s="49" t="s">
        <v>242</v>
      </c>
      <c r="F68" s="50" t="s">
        <v>390</v>
      </c>
      <c r="G68" s="97"/>
      <c r="H68" s="92"/>
    </row>
    <row r="69" spans="1:8" s="90" customFormat="1" ht="63.75" customHeight="1" x14ac:dyDescent="0.25">
      <c r="A69" s="52" t="s">
        <v>379</v>
      </c>
      <c r="B69" s="48" t="s">
        <v>380</v>
      </c>
      <c r="C69" s="48" t="s">
        <v>249</v>
      </c>
      <c r="D69" s="48" t="s">
        <v>94</v>
      </c>
      <c r="E69" s="53" t="s">
        <v>378</v>
      </c>
      <c r="F69" s="50" t="s">
        <v>389</v>
      </c>
      <c r="G69" s="92"/>
    </row>
    <row r="70" spans="1:8" s="90" customFormat="1" ht="131.25" customHeight="1" x14ac:dyDescent="0.25">
      <c r="A70" s="52" t="s">
        <v>302</v>
      </c>
      <c r="B70" s="48" t="s">
        <v>363</v>
      </c>
      <c r="C70" s="48" t="s">
        <v>249</v>
      </c>
      <c r="D70" s="48" t="s">
        <v>82</v>
      </c>
      <c r="E70" s="49" t="s">
        <v>357</v>
      </c>
      <c r="F70" s="50" t="s">
        <v>389</v>
      </c>
      <c r="G70" s="92"/>
    </row>
    <row r="71" spans="1:8" s="90" customFormat="1" ht="51" customHeight="1" x14ac:dyDescent="0.25">
      <c r="A71" s="52" t="s">
        <v>303</v>
      </c>
      <c r="B71" s="48">
        <v>2</v>
      </c>
      <c r="C71" s="48" t="s">
        <v>167</v>
      </c>
      <c r="D71" s="48" t="s">
        <v>82</v>
      </c>
      <c r="E71" s="49" t="s">
        <v>67</v>
      </c>
      <c r="F71" s="50" t="s">
        <v>388</v>
      </c>
      <c r="G71" s="92"/>
    </row>
    <row r="72" spans="1:8" s="90" customFormat="1" ht="63.75" customHeight="1" x14ac:dyDescent="0.25">
      <c r="A72" s="52" t="s">
        <v>339</v>
      </c>
      <c r="B72" s="48">
        <v>21</v>
      </c>
      <c r="C72" s="48" t="s">
        <v>179</v>
      </c>
      <c r="D72" s="48" t="s">
        <v>94</v>
      </c>
      <c r="E72" s="49" t="s">
        <v>206</v>
      </c>
      <c r="F72" s="50" t="s">
        <v>388</v>
      </c>
      <c r="G72" s="92"/>
    </row>
    <row r="73" spans="1:8" s="90" customFormat="1" ht="51" customHeight="1" x14ac:dyDescent="0.25">
      <c r="A73" s="52" t="s">
        <v>360</v>
      </c>
      <c r="B73" s="48">
        <v>7</v>
      </c>
      <c r="C73" s="48" t="s">
        <v>175</v>
      </c>
      <c r="D73" s="48" t="s">
        <v>91</v>
      </c>
      <c r="E73" s="49" t="s">
        <v>216</v>
      </c>
      <c r="F73" s="50" t="s">
        <v>388</v>
      </c>
      <c r="G73" s="92"/>
    </row>
    <row r="74" spans="1:8" s="90" customFormat="1" ht="51" customHeight="1" x14ac:dyDescent="0.25">
      <c r="A74" s="52" t="s">
        <v>312</v>
      </c>
      <c r="B74" s="48">
        <v>7</v>
      </c>
      <c r="C74" s="48" t="s">
        <v>175</v>
      </c>
      <c r="D74" s="48" t="s">
        <v>91</v>
      </c>
      <c r="E74" s="49" t="s">
        <v>195</v>
      </c>
      <c r="F74" s="50" t="s">
        <v>388</v>
      </c>
      <c r="G74" s="92"/>
    </row>
    <row r="75" spans="1:8" s="91" customFormat="1" ht="63.75" customHeight="1" x14ac:dyDescent="0.25">
      <c r="A75" s="52" t="s">
        <v>361</v>
      </c>
      <c r="B75" s="48">
        <v>7</v>
      </c>
      <c r="C75" s="48" t="s">
        <v>175</v>
      </c>
      <c r="D75" s="48" t="s">
        <v>91</v>
      </c>
      <c r="E75" s="49" t="s">
        <v>203</v>
      </c>
      <c r="F75" s="50" t="s">
        <v>390</v>
      </c>
      <c r="G75" s="92"/>
      <c r="H75" s="92"/>
    </row>
    <row r="76" spans="1:8" s="90" customFormat="1" ht="51" customHeight="1" x14ac:dyDescent="0.25">
      <c r="A76" s="52" t="s">
        <v>325</v>
      </c>
      <c r="B76" s="48"/>
      <c r="C76" s="48" t="s">
        <v>271</v>
      </c>
      <c r="D76" s="48" t="s">
        <v>271</v>
      </c>
      <c r="E76" s="49" t="s">
        <v>197</v>
      </c>
      <c r="F76" s="50" t="s">
        <v>389</v>
      </c>
      <c r="G76" s="92"/>
    </row>
    <row r="77" spans="1:8" s="90" customFormat="1" ht="51" customHeight="1" x14ac:dyDescent="0.25">
      <c r="A77" s="52" t="s">
        <v>341</v>
      </c>
      <c r="B77" s="48">
        <v>11</v>
      </c>
      <c r="C77" s="48" t="s">
        <v>172</v>
      </c>
      <c r="D77" s="48" t="s">
        <v>84</v>
      </c>
      <c r="E77" s="49" t="s">
        <v>188</v>
      </c>
      <c r="F77" s="50" t="s">
        <v>388</v>
      </c>
      <c r="G77" s="97"/>
    </row>
    <row r="78" spans="1:8" s="90" customFormat="1" ht="51" customHeight="1" x14ac:dyDescent="0.25">
      <c r="A78" s="52" t="s">
        <v>342</v>
      </c>
      <c r="B78" s="48">
        <v>11</v>
      </c>
      <c r="C78" s="48" t="s">
        <v>172</v>
      </c>
      <c r="D78" s="48" t="s">
        <v>84</v>
      </c>
      <c r="E78" s="49" t="s">
        <v>219</v>
      </c>
      <c r="F78" s="50" t="s">
        <v>390</v>
      </c>
      <c r="G78" s="92"/>
      <c r="H78" s="92"/>
    </row>
    <row r="79" spans="1:8" s="90" customFormat="1" ht="51" customHeight="1" x14ac:dyDescent="0.25">
      <c r="A79" s="52" t="s">
        <v>314</v>
      </c>
      <c r="B79" s="52">
        <v>8</v>
      </c>
      <c r="C79" s="52" t="s">
        <v>169</v>
      </c>
      <c r="D79" s="52" t="s">
        <v>91</v>
      </c>
      <c r="E79" s="56" t="s">
        <v>247</v>
      </c>
      <c r="F79" s="50" t="s">
        <v>388</v>
      </c>
      <c r="G79" s="98"/>
    </row>
    <row r="80" spans="1:8" s="90" customFormat="1" ht="63.75" customHeight="1" x14ac:dyDescent="0.25">
      <c r="A80" s="52" t="s">
        <v>315</v>
      </c>
      <c r="B80" s="49"/>
      <c r="C80" s="48" t="s">
        <v>252</v>
      </c>
      <c r="D80" s="48" t="s">
        <v>91</v>
      </c>
      <c r="E80" s="49" t="s">
        <v>372</v>
      </c>
      <c r="F80" s="50" t="s">
        <v>390</v>
      </c>
      <c r="G80" s="97"/>
    </row>
    <row r="81" spans="1:8" s="90" customFormat="1" ht="51" customHeight="1" x14ac:dyDescent="0.25">
      <c r="A81" s="52" t="s">
        <v>354</v>
      </c>
      <c r="B81" s="49">
        <v>23</v>
      </c>
      <c r="C81" s="49" t="s">
        <v>78</v>
      </c>
      <c r="D81" s="48" t="s">
        <v>191</v>
      </c>
      <c r="E81" s="49" t="s">
        <v>220</v>
      </c>
      <c r="F81" s="50" t="s">
        <v>388</v>
      </c>
      <c r="G81" s="97"/>
      <c r="H81" s="92"/>
    </row>
    <row r="82" spans="1:8" s="90" customFormat="1" ht="63.75" customHeight="1" x14ac:dyDescent="0.25">
      <c r="A82" s="52" t="s">
        <v>316</v>
      </c>
      <c r="B82" s="48">
        <v>7</v>
      </c>
      <c r="C82" s="48" t="s">
        <v>175</v>
      </c>
      <c r="D82" s="48" t="s">
        <v>91</v>
      </c>
      <c r="E82" s="49" t="s">
        <v>256</v>
      </c>
      <c r="F82" s="50" t="s">
        <v>390</v>
      </c>
      <c r="G82" s="92"/>
      <c r="H82" s="92"/>
    </row>
    <row r="83" spans="1:8" s="90" customFormat="1" ht="63.75" customHeight="1" x14ac:dyDescent="0.25">
      <c r="A83" s="52" t="s">
        <v>290</v>
      </c>
      <c r="B83" s="48">
        <v>16</v>
      </c>
      <c r="C83" s="48" t="s">
        <v>176</v>
      </c>
      <c r="D83" s="52" t="s">
        <v>184</v>
      </c>
      <c r="E83" s="49" t="s">
        <v>248</v>
      </c>
      <c r="F83" s="50" t="s">
        <v>388</v>
      </c>
      <c r="G83" s="92"/>
      <c r="H83" s="92"/>
    </row>
    <row r="84" spans="1:8" s="90" customFormat="1" ht="63.75" customHeight="1" x14ac:dyDescent="0.25">
      <c r="A84" s="52" t="s">
        <v>313</v>
      </c>
      <c r="B84" s="49"/>
      <c r="C84" s="48" t="s">
        <v>252</v>
      </c>
      <c r="D84" s="48" t="s">
        <v>91</v>
      </c>
      <c r="E84" s="49" t="s">
        <v>255</v>
      </c>
      <c r="F84" s="50" t="s">
        <v>390</v>
      </c>
      <c r="G84" s="92"/>
    </row>
    <row r="85" spans="1:8" s="90" customFormat="1" ht="51" customHeight="1" x14ac:dyDescent="0.25">
      <c r="A85" s="61" t="s">
        <v>368</v>
      </c>
      <c r="B85" s="61">
        <v>1</v>
      </c>
      <c r="C85" s="52" t="s">
        <v>71</v>
      </c>
      <c r="D85" s="52" t="s">
        <v>184</v>
      </c>
      <c r="E85" s="49" t="s">
        <v>359</v>
      </c>
      <c r="F85" s="50" t="s">
        <v>390</v>
      </c>
      <c r="G85" s="92"/>
    </row>
    <row r="86" spans="1:8" s="90" customFormat="1" ht="25.5" customHeight="1" x14ac:dyDescent="0.25">
      <c r="A86" s="62" t="s">
        <v>381</v>
      </c>
      <c r="B86" s="62">
        <v>14</v>
      </c>
      <c r="C86" s="62" t="s">
        <v>74</v>
      </c>
      <c r="D86" s="62" t="s">
        <v>252</v>
      </c>
      <c r="E86" s="63" t="s">
        <v>382</v>
      </c>
      <c r="F86" s="50" t="s">
        <v>390</v>
      </c>
      <c r="G86" s="92"/>
    </row>
    <row r="87" spans="1:8" s="90" customFormat="1" ht="63.75" customHeight="1" x14ac:dyDescent="0.25">
      <c r="A87" s="52" t="s">
        <v>384</v>
      </c>
      <c r="B87" s="52">
        <v>14</v>
      </c>
      <c r="C87" s="52" t="s">
        <v>74</v>
      </c>
      <c r="D87" s="52" t="s">
        <v>252</v>
      </c>
      <c r="E87" s="56" t="s">
        <v>383</v>
      </c>
      <c r="F87" s="50" t="s">
        <v>390</v>
      </c>
      <c r="G87" s="97"/>
    </row>
    <row r="88" spans="1:8" s="90" customFormat="1" ht="76.5" customHeight="1" x14ac:dyDescent="0.25">
      <c r="A88" s="88"/>
      <c r="B88" s="89"/>
      <c r="C88" s="89"/>
      <c r="D88" s="89"/>
      <c r="E88" s="99"/>
      <c r="F88" s="99"/>
      <c r="G88" s="97"/>
    </row>
    <row r="89" spans="1:8" s="90" customFormat="1" ht="76.5" customHeight="1" x14ac:dyDescent="0.25">
      <c r="A89" s="88"/>
      <c r="B89" s="89"/>
      <c r="C89" s="89"/>
      <c r="D89" s="89"/>
      <c r="E89" s="99"/>
      <c r="F89" s="99"/>
      <c r="G89" s="92"/>
    </row>
    <row r="90" spans="1:8" s="90" customFormat="1" ht="76.5" customHeight="1" x14ac:dyDescent="0.25">
      <c r="A90" s="88"/>
      <c r="B90" s="89"/>
      <c r="C90" s="89"/>
      <c r="D90" s="89"/>
      <c r="E90" s="99"/>
      <c r="F90" s="99"/>
      <c r="G90" s="92"/>
    </row>
    <row r="91" spans="1:8" s="90" customFormat="1" ht="76.5" customHeight="1" x14ac:dyDescent="0.25">
      <c r="A91" s="88"/>
      <c r="B91" s="89"/>
      <c r="C91" s="89"/>
      <c r="D91" s="89"/>
      <c r="E91" s="99"/>
      <c r="F91" s="99"/>
      <c r="G91" s="92"/>
    </row>
    <row r="92" spans="1:8" s="90" customFormat="1" ht="54" customHeight="1" x14ac:dyDescent="0.25">
      <c r="A92" s="88"/>
      <c r="B92" s="89"/>
      <c r="C92" s="89"/>
      <c r="D92" s="89"/>
      <c r="E92" s="93"/>
      <c r="F92" s="99"/>
      <c r="G92" s="92"/>
    </row>
    <row r="93" spans="1:8" s="90" customFormat="1" ht="49.5" customHeight="1" x14ac:dyDescent="0.25">
      <c r="A93" s="88"/>
      <c r="B93" s="89"/>
      <c r="C93" s="89"/>
      <c r="D93" s="89"/>
      <c r="E93" s="93"/>
      <c r="F93" s="100"/>
      <c r="G93" s="92"/>
    </row>
    <row r="94" spans="1:8" s="91" customFormat="1" ht="63.75" customHeight="1" x14ac:dyDescent="0.25">
      <c r="A94" s="88"/>
      <c r="B94" s="89"/>
      <c r="C94" s="89"/>
      <c r="D94" s="89"/>
      <c r="E94" s="93"/>
      <c r="F94" s="99"/>
      <c r="G94" s="92"/>
    </row>
    <row r="95" spans="1:8" s="91" customFormat="1" ht="63.75" customHeight="1" x14ac:dyDescent="0.25">
      <c r="A95" s="88"/>
      <c r="B95" s="89"/>
      <c r="C95" s="89"/>
      <c r="D95" s="89"/>
      <c r="E95" s="93"/>
      <c r="F95" s="99"/>
      <c r="G95" s="92"/>
    </row>
    <row r="96" spans="1:8" s="90" customFormat="1" ht="63.75" customHeight="1" x14ac:dyDescent="0.25">
      <c r="A96" s="88"/>
      <c r="B96" s="89"/>
      <c r="C96" s="89"/>
      <c r="D96" s="89"/>
      <c r="E96" s="93"/>
      <c r="F96" s="99"/>
      <c r="G96" s="92"/>
    </row>
    <row r="97" spans="1:8" s="90" customFormat="1" ht="63.75" customHeight="1" x14ac:dyDescent="0.25">
      <c r="A97" s="88"/>
      <c r="B97" s="89"/>
      <c r="C97" s="89"/>
      <c r="D97" s="89"/>
      <c r="E97" s="93"/>
      <c r="F97" s="99"/>
      <c r="G97" s="92"/>
      <c r="H97" s="92"/>
    </row>
    <row r="98" spans="1:8" s="90" customFormat="1" ht="63.75" customHeight="1" x14ac:dyDescent="0.25">
      <c r="A98" s="88"/>
      <c r="B98" s="89"/>
      <c r="C98" s="89"/>
      <c r="D98" s="89"/>
      <c r="E98" s="93"/>
      <c r="F98" s="99"/>
      <c r="G98" s="92"/>
      <c r="H98" s="92"/>
    </row>
    <row r="99" spans="1:8" s="91" customFormat="1" ht="63.75" customHeight="1" x14ac:dyDescent="0.25">
      <c r="A99" s="88"/>
      <c r="B99" s="89"/>
      <c r="C99" s="89"/>
      <c r="D99" s="89"/>
      <c r="E99" s="93"/>
      <c r="F99" s="99"/>
      <c r="G99" s="92"/>
    </row>
    <row r="100" spans="1:8" s="90" customFormat="1" ht="63.75" customHeight="1" x14ac:dyDescent="0.25">
      <c r="A100" s="88"/>
      <c r="B100" s="89"/>
      <c r="C100" s="89"/>
      <c r="D100" s="89"/>
      <c r="E100" s="93"/>
      <c r="F100" s="99"/>
      <c r="G100" s="92"/>
    </row>
    <row r="101" spans="1:8" s="90" customFormat="1" ht="63.75" customHeight="1" x14ac:dyDescent="0.25">
      <c r="A101" s="88"/>
      <c r="B101" s="89"/>
      <c r="C101" s="89"/>
      <c r="D101" s="89"/>
      <c r="E101" s="60"/>
      <c r="F101" s="60"/>
      <c r="G101" s="92"/>
    </row>
    <row r="102" spans="1:8" s="90" customFormat="1" ht="51" customHeight="1" x14ac:dyDescent="0.25">
      <c r="A102" s="88"/>
      <c r="B102" s="89"/>
      <c r="C102" s="89"/>
      <c r="D102" s="89"/>
      <c r="E102" s="60"/>
      <c r="F102" s="60"/>
      <c r="G102" s="92"/>
      <c r="H102" s="92"/>
    </row>
    <row r="103" spans="1:8" s="90" customFormat="1" ht="51" customHeight="1" x14ac:dyDescent="0.25">
      <c r="A103" s="88"/>
      <c r="B103" s="89"/>
      <c r="C103" s="89"/>
      <c r="D103" s="89"/>
      <c r="E103" s="60"/>
      <c r="F103" s="60"/>
      <c r="G103" s="92"/>
    </row>
    <row r="104" spans="1:8" s="90" customFormat="1" ht="51" customHeight="1" x14ac:dyDescent="0.25">
      <c r="A104" s="88"/>
      <c r="B104" s="89"/>
      <c r="C104" s="89"/>
      <c r="D104" s="89"/>
      <c r="E104" s="60"/>
      <c r="F104" s="60"/>
      <c r="G104" s="92"/>
    </row>
    <row r="105" spans="1:8" s="90" customFormat="1" ht="76.5" customHeight="1" x14ac:dyDescent="0.25">
      <c r="A105" s="88"/>
      <c r="B105" s="89"/>
      <c r="C105" s="89"/>
      <c r="D105" s="89"/>
      <c r="E105" s="60"/>
      <c r="F105" s="60"/>
      <c r="G105" s="92"/>
    </row>
    <row r="106" spans="1:8" s="90" customFormat="1" ht="63.75" customHeight="1" x14ac:dyDescent="0.25">
      <c r="A106" s="88"/>
      <c r="B106" s="89"/>
      <c r="C106" s="89"/>
      <c r="D106" s="89"/>
      <c r="E106" s="60"/>
      <c r="F106" s="60"/>
      <c r="G106" s="92"/>
    </row>
    <row r="107" spans="1:8" s="91" customFormat="1" ht="63.75" customHeight="1" x14ac:dyDescent="0.25">
      <c r="A107" s="88"/>
      <c r="B107" s="89"/>
      <c r="C107" s="89"/>
      <c r="D107" s="89"/>
      <c r="E107" s="60"/>
      <c r="F107" s="60"/>
      <c r="G107" s="92"/>
    </row>
    <row r="108" spans="1:8" s="90" customFormat="1" ht="63.75" customHeight="1" x14ac:dyDescent="0.25">
      <c r="A108" s="88"/>
      <c r="B108" s="89"/>
      <c r="C108" s="89"/>
      <c r="D108" s="89"/>
      <c r="E108" s="60"/>
      <c r="F108" s="60"/>
      <c r="G108" s="92"/>
      <c r="H108" s="92"/>
    </row>
    <row r="109" spans="1:8" s="91" customFormat="1" ht="38.25" customHeight="1" x14ac:dyDescent="0.25">
      <c r="A109" s="88"/>
      <c r="B109" s="89"/>
      <c r="C109" s="89"/>
      <c r="D109" s="89"/>
      <c r="E109" s="60"/>
      <c r="F109" s="60"/>
      <c r="G109" s="92"/>
    </row>
    <row r="110" spans="1:8" s="90" customFormat="1" ht="51" customHeight="1" x14ac:dyDescent="0.25">
      <c r="A110" s="88"/>
      <c r="B110" s="89"/>
      <c r="C110" s="89"/>
      <c r="D110" s="89"/>
      <c r="E110" s="60"/>
      <c r="F110" s="60"/>
      <c r="G110" s="92"/>
    </row>
    <row r="111" spans="1:8" s="90" customFormat="1" ht="89.25" customHeight="1" x14ac:dyDescent="0.25">
      <c r="A111" s="88"/>
      <c r="B111" s="89"/>
      <c r="C111" s="89"/>
      <c r="D111" s="89"/>
      <c r="E111" s="60"/>
      <c r="F111" s="60"/>
      <c r="G111" s="92"/>
    </row>
    <row r="112" spans="1:8" s="90" customFormat="1" ht="51" customHeight="1" x14ac:dyDescent="0.25">
      <c r="A112" s="88"/>
      <c r="B112" s="89"/>
      <c r="C112" s="89"/>
      <c r="D112" s="89"/>
      <c r="E112" s="60"/>
      <c r="F112" s="60"/>
      <c r="G112" s="92"/>
    </row>
    <row r="113" spans="1:7" s="90" customFormat="1" ht="51" customHeight="1" x14ac:dyDescent="0.25">
      <c r="A113" s="88"/>
      <c r="B113" s="89"/>
      <c r="C113" s="89"/>
      <c r="D113" s="89"/>
      <c r="E113" s="60"/>
      <c r="F113" s="60"/>
      <c r="G113" s="92"/>
    </row>
    <row r="114" spans="1:7" s="90" customFormat="1" ht="62.25" customHeight="1" x14ac:dyDescent="0.25">
      <c r="A114" s="88"/>
      <c r="B114" s="89"/>
      <c r="C114" s="89"/>
      <c r="D114" s="89"/>
      <c r="E114" s="60"/>
      <c r="F114" s="60"/>
      <c r="G114" s="92"/>
    </row>
    <row r="115" spans="1:7" s="90" customFormat="1" ht="42.75" customHeight="1" x14ac:dyDescent="0.25">
      <c r="A115" s="88"/>
      <c r="B115" s="89"/>
      <c r="C115" s="89"/>
      <c r="D115" s="89"/>
      <c r="E115" s="60"/>
      <c r="F115" s="60"/>
      <c r="G115" s="92"/>
    </row>
    <row r="116" spans="1:7" s="91" customFormat="1" ht="42" customHeight="1" x14ac:dyDescent="0.25">
      <c r="A116" s="88"/>
      <c r="B116" s="89"/>
      <c r="C116" s="89"/>
      <c r="D116" s="89"/>
      <c r="E116" s="60"/>
      <c r="F116" s="60"/>
      <c r="G116" s="92"/>
    </row>
    <row r="117" spans="1:7" s="90" customFormat="1" ht="45.75" customHeight="1" x14ac:dyDescent="0.25">
      <c r="A117" s="88"/>
      <c r="B117" s="89"/>
      <c r="C117" s="89"/>
      <c r="D117" s="89"/>
      <c r="E117" s="60"/>
      <c r="F117" s="60"/>
      <c r="G117" s="92"/>
    </row>
    <row r="118" spans="1:7" s="90" customFormat="1" ht="153" customHeight="1" x14ac:dyDescent="0.25">
      <c r="A118" s="88"/>
      <c r="B118" s="89"/>
      <c r="C118" s="89"/>
      <c r="D118" s="89"/>
      <c r="E118" s="60"/>
      <c r="F118" s="60"/>
      <c r="G118" s="92"/>
    </row>
    <row r="119" spans="1:7" s="90" customFormat="1" ht="76.5" customHeight="1" x14ac:dyDescent="0.25">
      <c r="A119" s="88"/>
      <c r="B119" s="89"/>
      <c r="C119" s="89"/>
      <c r="D119" s="89"/>
      <c r="E119" s="60"/>
      <c r="F119" s="60"/>
      <c r="G119" s="92"/>
    </row>
    <row r="120" spans="1:7" s="90" customFormat="1" ht="153" customHeight="1" x14ac:dyDescent="0.25">
      <c r="A120" s="88"/>
      <c r="B120" s="89"/>
      <c r="C120" s="89"/>
      <c r="D120" s="89"/>
      <c r="E120" s="60"/>
      <c r="F120" s="60"/>
      <c r="G120" s="92"/>
    </row>
    <row r="121" spans="1:7" s="90" customFormat="1" ht="153" customHeight="1" x14ac:dyDescent="0.25">
      <c r="A121" s="88"/>
      <c r="B121" s="89"/>
      <c r="C121" s="89"/>
      <c r="D121" s="89"/>
      <c r="E121" s="60"/>
      <c r="F121" s="60"/>
      <c r="G121" s="92"/>
    </row>
    <row r="122" spans="1:7" s="90" customFormat="1" ht="165.75" customHeight="1" x14ac:dyDescent="0.25">
      <c r="A122" s="88"/>
      <c r="B122" s="89"/>
      <c r="C122" s="89"/>
      <c r="D122" s="89"/>
      <c r="E122" s="60"/>
      <c r="F122" s="60"/>
      <c r="G122" s="92"/>
    </row>
    <row r="123" spans="1:7" s="90" customFormat="1" ht="153" customHeight="1" x14ac:dyDescent="0.25">
      <c r="A123" s="88"/>
      <c r="B123" s="89"/>
      <c r="C123" s="89"/>
      <c r="D123" s="89"/>
      <c r="E123" s="60"/>
      <c r="F123" s="60"/>
      <c r="G123" s="92"/>
    </row>
    <row r="124" spans="1:7" s="90" customFormat="1" ht="51" customHeight="1" x14ac:dyDescent="0.25">
      <c r="A124" s="88"/>
      <c r="B124" s="89"/>
      <c r="C124" s="89"/>
      <c r="D124" s="89"/>
      <c r="E124" s="60"/>
      <c r="F124" s="60"/>
      <c r="G124" s="92"/>
    </row>
    <row r="125" spans="1:7" s="90" customFormat="1" ht="51" customHeight="1" x14ac:dyDescent="0.25">
      <c r="A125" s="88"/>
      <c r="B125" s="89"/>
      <c r="C125" s="89"/>
      <c r="D125" s="89"/>
      <c r="E125" s="60"/>
      <c r="F125" s="60"/>
      <c r="G125" s="92"/>
    </row>
    <row r="126" spans="1:7" s="90" customFormat="1" ht="51" customHeight="1" x14ac:dyDescent="0.25">
      <c r="A126" s="88"/>
      <c r="B126" s="89"/>
      <c r="C126" s="89"/>
      <c r="D126" s="89"/>
      <c r="E126" s="60"/>
      <c r="F126" s="60"/>
      <c r="G126" s="92"/>
    </row>
    <row r="127" spans="1:7" s="90" customFormat="1" ht="153" customHeight="1" x14ac:dyDescent="0.25">
      <c r="A127" s="88"/>
      <c r="B127" s="89"/>
      <c r="C127" s="89"/>
      <c r="D127" s="89"/>
      <c r="E127" s="60"/>
      <c r="F127" s="60"/>
      <c r="G127" s="92"/>
    </row>
    <row r="128" spans="1:7" s="90" customFormat="1" ht="153" customHeight="1" x14ac:dyDescent="0.25">
      <c r="A128" s="88"/>
      <c r="B128" s="89"/>
      <c r="C128" s="89"/>
      <c r="D128" s="89"/>
      <c r="E128" s="60"/>
      <c r="F128" s="60"/>
      <c r="G128" s="92"/>
    </row>
    <row r="129" spans="1:8" s="90" customFormat="1" ht="153" customHeight="1" x14ac:dyDescent="0.25">
      <c r="A129" s="88"/>
      <c r="B129" s="89"/>
      <c r="C129" s="89"/>
      <c r="D129" s="89"/>
      <c r="E129" s="60"/>
      <c r="F129" s="60"/>
      <c r="G129" s="92"/>
    </row>
    <row r="130" spans="1:8" s="90" customFormat="1" ht="153" customHeight="1" x14ac:dyDescent="0.25">
      <c r="A130" s="88"/>
      <c r="B130" s="89"/>
      <c r="C130" s="89"/>
      <c r="D130" s="89"/>
      <c r="E130" s="60"/>
      <c r="F130" s="60"/>
      <c r="G130" s="92"/>
    </row>
    <row r="131" spans="1:8" s="90" customFormat="1" ht="153" customHeight="1" x14ac:dyDescent="0.25">
      <c r="A131" s="88"/>
      <c r="B131" s="89"/>
      <c r="C131" s="89"/>
      <c r="D131" s="89"/>
      <c r="E131" s="60"/>
      <c r="F131" s="60"/>
      <c r="G131" s="92"/>
    </row>
    <row r="132" spans="1:8" s="90" customFormat="1" ht="153" customHeight="1" x14ac:dyDescent="0.25">
      <c r="A132" s="88"/>
      <c r="B132" s="89"/>
      <c r="C132" s="89"/>
      <c r="D132" s="89"/>
      <c r="E132" s="60"/>
      <c r="F132" s="60"/>
      <c r="G132" s="92"/>
    </row>
    <row r="133" spans="1:8" s="90" customFormat="1" ht="153" customHeight="1" x14ac:dyDescent="0.25">
      <c r="A133" s="88"/>
      <c r="B133" s="89"/>
      <c r="C133" s="89"/>
      <c r="D133" s="89"/>
      <c r="E133" s="60"/>
      <c r="F133" s="60"/>
      <c r="G133" s="92"/>
    </row>
    <row r="134" spans="1:8" s="91" customFormat="1" ht="153" customHeight="1" x14ac:dyDescent="0.25">
      <c r="A134" s="88"/>
      <c r="B134" s="89"/>
      <c r="C134" s="89"/>
      <c r="D134" s="89"/>
      <c r="E134" s="60"/>
      <c r="F134" s="60"/>
      <c r="G134" s="92"/>
    </row>
    <row r="135" spans="1:8" s="91" customFormat="1" ht="153" customHeight="1" x14ac:dyDescent="0.25">
      <c r="A135" s="88"/>
      <c r="B135" s="89"/>
      <c r="C135" s="89"/>
      <c r="D135" s="89"/>
      <c r="E135" s="60"/>
      <c r="F135" s="60"/>
      <c r="G135" s="92"/>
    </row>
    <row r="136" spans="1:8" s="90" customFormat="1" ht="51" customHeight="1" x14ac:dyDescent="0.25">
      <c r="A136" s="88"/>
      <c r="B136" s="89"/>
      <c r="C136" s="89"/>
      <c r="D136" s="89"/>
      <c r="E136" s="60"/>
      <c r="F136" s="60"/>
      <c r="G136" s="92"/>
    </row>
    <row r="137" spans="1:8" s="90" customFormat="1" ht="72.75" customHeight="1" x14ac:dyDescent="0.25">
      <c r="A137" s="88"/>
      <c r="B137" s="89"/>
      <c r="C137" s="89"/>
      <c r="D137" s="89"/>
      <c r="E137" s="60"/>
      <c r="F137" s="60"/>
      <c r="G137" s="92"/>
      <c r="H137" s="92"/>
    </row>
    <row r="138" spans="1:8" s="91" customFormat="1" ht="102" customHeight="1" x14ac:dyDescent="0.25">
      <c r="A138" s="88"/>
      <c r="B138" s="89"/>
      <c r="C138" s="89"/>
      <c r="D138" s="89"/>
      <c r="E138" s="60"/>
      <c r="F138" s="60"/>
      <c r="G138" s="92"/>
    </row>
    <row r="139" spans="1:8" s="90" customFormat="1" ht="76.5" customHeight="1" x14ac:dyDescent="0.25">
      <c r="A139" s="88"/>
      <c r="B139" s="89"/>
      <c r="C139" s="89"/>
      <c r="D139" s="89"/>
      <c r="E139" s="60"/>
      <c r="F139" s="60"/>
      <c r="G139" s="92"/>
    </row>
    <row r="140" spans="1:8" s="90" customFormat="1" ht="118.5" customHeight="1" x14ac:dyDescent="0.25">
      <c r="A140" s="89"/>
      <c r="B140" s="89"/>
      <c r="C140" s="89"/>
      <c r="D140" s="89"/>
      <c r="E140" s="60"/>
      <c r="F140" s="60"/>
      <c r="G140" s="92"/>
    </row>
    <row r="141" spans="1:8" s="90" customFormat="1" ht="219.75" customHeight="1" x14ac:dyDescent="0.25">
      <c r="A141" s="88"/>
      <c r="B141" s="89"/>
      <c r="C141" s="89"/>
      <c r="D141" s="89"/>
      <c r="E141" s="60"/>
      <c r="F141" s="60"/>
      <c r="G141" s="92"/>
    </row>
    <row r="142" spans="1:8" s="90" customFormat="1" ht="76.5" customHeight="1" x14ac:dyDescent="0.25">
      <c r="A142" s="88"/>
      <c r="B142" s="89"/>
      <c r="C142" s="89"/>
      <c r="D142" s="89"/>
      <c r="E142" s="60"/>
      <c r="F142" s="60"/>
      <c r="G142" s="92"/>
    </row>
    <row r="143" spans="1:8" s="90" customFormat="1" ht="63.75" customHeight="1" x14ac:dyDescent="0.25">
      <c r="A143" s="88"/>
      <c r="B143" s="89"/>
      <c r="C143" s="89"/>
      <c r="D143" s="89"/>
      <c r="E143" s="60"/>
      <c r="F143" s="60"/>
      <c r="G143" s="92"/>
    </row>
    <row r="144" spans="1:8" s="90" customFormat="1" ht="63.75" customHeight="1" x14ac:dyDescent="0.25">
      <c r="A144" s="88"/>
      <c r="B144" s="89"/>
      <c r="C144" s="89"/>
      <c r="D144" s="89"/>
      <c r="E144" s="60"/>
      <c r="F144" s="60"/>
      <c r="G144" s="92"/>
    </row>
    <row r="145" spans="1:7" s="90" customFormat="1" ht="82.5" customHeight="1" x14ac:dyDescent="0.25">
      <c r="A145" s="88"/>
      <c r="B145" s="89"/>
      <c r="C145" s="89"/>
      <c r="D145" s="89"/>
      <c r="E145" s="60"/>
      <c r="F145" s="60"/>
      <c r="G145" s="92"/>
    </row>
    <row r="146" spans="1:7" s="90" customFormat="1" ht="64.5" customHeight="1" x14ac:dyDescent="0.25">
      <c r="A146" s="88"/>
      <c r="B146" s="89"/>
      <c r="C146" s="89"/>
      <c r="D146" s="89"/>
      <c r="E146" s="60"/>
      <c r="F146" s="60"/>
      <c r="G146" s="92"/>
    </row>
    <row r="147" spans="1:7" s="90" customFormat="1" ht="91.5" customHeight="1" x14ac:dyDescent="0.25">
      <c r="A147" s="88"/>
      <c r="B147" s="89"/>
      <c r="C147" s="89"/>
      <c r="D147" s="89"/>
      <c r="E147" s="60"/>
      <c r="F147" s="60"/>
      <c r="G147" s="92"/>
    </row>
    <row r="148" spans="1:7" s="90" customFormat="1" ht="76.5" customHeight="1" x14ac:dyDescent="0.25">
      <c r="A148" s="88"/>
      <c r="B148" s="89"/>
      <c r="C148" s="89"/>
      <c r="D148" s="89"/>
      <c r="E148" s="60"/>
      <c r="F148" s="60"/>
      <c r="G148" s="92"/>
    </row>
    <row r="149" spans="1:7" s="90" customFormat="1" ht="76.5" customHeight="1" x14ac:dyDescent="0.25">
      <c r="A149" s="88"/>
      <c r="B149" s="89"/>
      <c r="C149" s="89"/>
      <c r="D149" s="89"/>
      <c r="E149" s="60"/>
      <c r="F149" s="60"/>
      <c r="G149" s="92"/>
    </row>
    <row r="150" spans="1:7" s="91" customFormat="1" ht="76.5" customHeight="1" x14ac:dyDescent="0.25">
      <c r="A150" s="88"/>
      <c r="B150" s="89"/>
      <c r="C150" s="89"/>
      <c r="D150" s="89"/>
      <c r="E150" s="60"/>
      <c r="F150" s="60"/>
      <c r="G150" s="92"/>
    </row>
    <row r="151" spans="1:7" s="91" customFormat="1" ht="93.75" customHeight="1" x14ac:dyDescent="0.25">
      <c r="A151" s="88"/>
      <c r="B151" s="89"/>
      <c r="C151" s="89"/>
      <c r="D151" s="89"/>
      <c r="E151" s="60"/>
      <c r="F151" s="60"/>
      <c r="G151" s="92"/>
    </row>
    <row r="152" spans="1:7" s="90" customFormat="1" ht="38.25" customHeight="1" x14ac:dyDescent="0.25">
      <c r="A152" s="88"/>
      <c r="B152" s="89"/>
      <c r="C152" s="89"/>
      <c r="D152" s="89"/>
      <c r="E152" s="60"/>
      <c r="F152" s="60"/>
      <c r="G152" s="92"/>
    </row>
    <row r="153" spans="1:7" s="90" customFormat="1" ht="38.25" customHeight="1" x14ac:dyDescent="0.25">
      <c r="A153" s="88"/>
      <c r="B153" s="89"/>
      <c r="C153" s="89"/>
      <c r="D153" s="89"/>
      <c r="E153" s="60"/>
      <c r="F153" s="60"/>
      <c r="G153" s="92"/>
    </row>
    <row r="154" spans="1:7" s="90" customFormat="1" ht="76.5" customHeight="1" x14ac:dyDescent="0.25">
      <c r="A154" s="88"/>
      <c r="B154" s="89"/>
      <c r="C154" s="89"/>
      <c r="D154" s="89"/>
      <c r="E154" s="60"/>
      <c r="F154" s="60"/>
      <c r="G154" s="92"/>
    </row>
    <row r="155" spans="1:7" s="90" customFormat="1" ht="51" customHeight="1" x14ac:dyDescent="0.25">
      <c r="A155" s="88"/>
      <c r="B155" s="89"/>
      <c r="C155" s="89"/>
      <c r="D155" s="89"/>
      <c r="E155" s="60"/>
      <c r="F155" s="60"/>
      <c r="G155" s="92"/>
    </row>
    <row r="156" spans="1:7" s="90" customFormat="1" ht="51" customHeight="1" x14ac:dyDescent="0.25">
      <c r="A156" s="88"/>
      <c r="B156" s="89"/>
      <c r="C156" s="89"/>
      <c r="D156" s="89"/>
      <c r="E156" s="60"/>
      <c r="F156" s="60"/>
      <c r="G156" s="92"/>
    </row>
    <row r="157" spans="1:7" s="90" customFormat="1" ht="63.75" customHeight="1" x14ac:dyDescent="0.25">
      <c r="A157" s="88"/>
      <c r="B157" s="89"/>
      <c r="C157" s="89"/>
      <c r="D157" s="89"/>
      <c r="E157" s="60"/>
      <c r="F157" s="60"/>
      <c r="G157" s="92"/>
    </row>
    <row r="158" spans="1:7" s="90" customFormat="1" ht="63.75" customHeight="1" x14ac:dyDescent="0.25">
      <c r="A158" s="88"/>
      <c r="B158" s="89"/>
      <c r="C158" s="89"/>
      <c r="D158" s="89"/>
      <c r="E158" s="60"/>
      <c r="F158" s="60"/>
      <c r="G158" s="92"/>
    </row>
    <row r="159" spans="1:7" s="90" customFormat="1" ht="63.75" customHeight="1" x14ac:dyDescent="0.25">
      <c r="A159" s="88"/>
      <c r="B159" s="89"/>
      <c r="C159" s="89"/>
      <c r="D159" s="89"/>
      <c r="E159" s="60"/>
      <c r="F159" s="60"/>
      <c r="G159" s="92"/>
    </row>
    <row r="160" spans="1:7" s="90" customFormat="1" ht="76.5" customHeight="1" x14ac:dyDescent="0.25">
      <c r="A160" s="88"/>
      <c r="B160" s="89"/>
      <c r="C160" s="89"/>
      <c r="D160" s="89"/>
      <c r="E160" s="60"/>
      <c r="F160" s="60"/>
      <c r="G160" s="92"/>
    </row>
    <row r="161" spans="1:8" s="90" customFormat="1" ht="76.5" customHeight="1" x14ac:dyDescent="0.25">
      <c r="A161" s="88"/>
      <c r="B161" s="89"/>
      <c r="C161" s="89"/>
      <c r="D161" s="89"/>
      <c r="E161" s="60"/>
      <c r="F161" s="60"/>
      <c r="G161" s="92"/>
    </row>
    <row r="162" spans="1:8" s="90" customFormat="1" ht="38.25" customHeight="1" x14ac:dyDescent="0.25">
      <c r="A162" s="88"/>
      <c r="B162" s="89"/>
      <c r="C162" s="89"/>
      <c r="D162" s="89"/>
      <c r="E162" s="60"/>
      <c r="F162" s="60"/>
      <c r="G162" s="92"/>
    </row>
    <row r="163" spans="1:8" s="90" customFormat="1" ht="38.25" customHeight="1" x14ac:dyDescent="0.25">
      <c r="A163" s="88"/>
      <c r="B163" s="89"/>
      <c r="C163" s="89"/>
      <c r="D163" s="89"/>
      <c r="E163" s="60"/>
      <c r="F163" s="60"/>
      <c r="G163" s="92"/>
    </row>
    <row r="164" spans="1:8" s="90" customFormat="1" ht="63.75" customHeight="1" x14ac:dyDescent="0.25">
      <c r="A164" s="88"/>
      <c r="B164" s="89"/>
      <c r="C164" s="89"/>
      <c r="D164" s="89"/>
      <c r="E164" s="60"/>
      <c r="F164" s="60"/>
      <c r="G164" s="92"/>
    </row>
    <row r="165" spans="1:8" s="90" customFormat="1" ht="51" customHeight="1" x14ac:dyDescent="0.25">
      <c r="A165" s="88"/>
      <c r="B165" s="89"/>
      <c r="C165" s="89"/>
      <c r="D165" s="89"/>
      <c r="E165" s="60"/>
      <c r="F165" s="60"/>
      <c r="G165" s="92"/>
    </row>
    <row r="166" spans="1:8" s="90" customFormat="1" ht="51" customHeight="1" x14ac:dyDescent="0.25">
      <c r="A166" s="88"/>
      <c r="B166" s="89"/>
      <c r="C166" s="89"/>
      <c r="D166" s="89"/>
      <c r="E166" s="60"/>
      <c r="F166" s="60"/>
      <c r="G166" s="92"/>
    </row>
    <row r="167" spans="1:8" s="90" customFormat="1" ht="89.25" customHeight="1" x14ac:dyDescent="0.25">
      <c r="A167" s="88"/>
      <c r="B167" s="89"/>
      <c r="C167" s="89"/>
      <c r="D167" s="89"/>
      <c r="E167" s="60"/>
      <c r="F167" s="60"/>
      <c r="G167" s="92"/>
    </row>
    <row r="168" spans="1:8" s="91" customFormat="1" ht="89.25" customHeight="1" x14ac:dyDescent="0.25">
      <c r="A168" s="88"/>
      <c r="B168" s="89"/>
      <c r="C168" s="89"/>
      <c r="D168" s="89"/>
      <c r="E168" s="60"/>
      <c r="F168" s="60"/>
      <c r="G168" s="92"/>
    </row>
    <row r="169" spans="1:8" s="90" customFormat="1" ht="89.25" customHeight="1" x14ac:dyDescent="0.25">
      <c r="A169" s="88"/>
      <c r="B169" s="89"/>
      <c r="C169" s="89"/>
      <c r="D169" s="89"/>
      <c r="E169" s="60"/>
      <c r="F169" s="60"/>
      <c r="G169" s="92"/>
    </row>
    <row r="170" spans="1:8" s="90" customFormat="1" ht="51" customHeight="1" x14ac:dyDescent="0.25">
      <c r="A170" s="88"/>
      <c r="B170" s="89"/>
      <c r="C170" s="89"/>
      <c r="D170" s="89"/>
      <c r="E170" s="60"/>
      <c r="F170" s="60"/>
      <c r="G170" s="92"/>
      <c r="H170" s="92"/>
    </row>
    <row r="171" spans="1:8" s="91" customFormat="1" ht="51" customHeight="1" x14ac:dyDescent="0.25">
      <c r="A171" s="88"/>
      <c r="B171" s="89"/>
      <c r="C171" s="89"/>
      <c r="D171" s="89"/>
      <c r="E171" s="60"/>
      <c r="F171" s="60"/>
      <c r="G171" s="92"/>
    </row>
    <row r="172" spans="1:8" s="91" customFormat="1" ht="51" customHeight="1" x14ac:dyDescent="0.25">
      <c r="A172" s="88"/>
      <c r="B172" s="89"/>
      <c r="C172" s="89"/>
      <c r="D172" s="89"/>
      <c r="E172" s="60"/>
      <c r="F172" s="60"/>
      <c r="G172" s="92"/>
    </row>
    <row r="173" spans="1:8" s="91" customFormat="1" ht="51" customHeight="1" x14ac:dyDescent="0.25">
      <c r="A173" s="88"/>
      <c r="B173" s="89"/>
      <c r="C173" s="89"/>
      <c r="D173" s="89"/>
      <c r="E173" s="60"/>
      <c r="F173" s="60"/>
      <c r="G173" s="92"/>
    </row>
    <row r="174" spans="1:8" s="91" customFormat="1" ht="51" customHeight="1" x14ac:dyDescent="0.25">
      <c r="A174" s="88"/>
      <c r="B174" s="89"/>
      <c r="C174" s="89"/>
      <c r="D174" s="89"/>
      <c r="E174" s="60"/>
      <c r="F174" s="60"/>
      <c r="G174" s="92"/>
    </row>
    <row r="175" spans="1:8" s="91" customFormat="1" ht="51" customHeight="1" x14ac:dyDescent="0.25">
      <c r="A175" s="88"/>
      <c r="B175" s="89"/>
      <c r="C175" s="89"/>
      <c r="D175" s="89"/>
      <c r="E175" s="60"/>
      <c r="F175" s="60"/>
      <c r="G175" s="92"/>
    </row>
    <row r="176" spans="1:8" s="91" customFormat="1" ht="51" customHeight="1" x14ac:dyDescent="0.25">
      <c r="A176" s="88"/>
      <c r="B176" s="89"/>
      <c r="C176" s="89"/>
      <c r="D176" s="89"/>
      <c r="E176" s="60"/>
      <c r="F176" s="60"/>
      <c r="G176" s="92"/>
    </row>
    <row r="177" spans="1:8" s="91" customFormat="1" ht="51" customHeight="1" x14ac:dyDescent="0.25">
      <c r="A177" s="88"/>
      <c r="B177" s="89"/>
      <c r="C177" s="89"/>
      <c r="D177" s="89"/>
      <c r="E177" s="60"/>
      <c r="F177" s="60"/>
      <c r="G177" s="92"/>
    </row>
    <row r="178" spans="1:8" s="91" customFormat="1" ht="51" customHeight="1" x14ac:dyDescent="0.25">
      <c r="A178" s="88"/>
      <c r="B178" s="89"/>
      <c r="C178" s="89"/>
      <c r="D178" s="89"/>
      <c r="E178" s="60"/>
      <c r="F178" s="60"/>
      <c r="G178" s="92"/>
    </row>
    <row r="179" spans="1:8" s="91" customFormat="1" ht="51" customHeight="1" x14ac:dyDescent="0.25">
      <c r="A179" s="88"/>
      <c r="B179" s="89"/>
      <c r="C179" s="89"/>
      <c r="D179" s="89"/>
      <c r="E179" s="60"/>
      <c r="F179" s="60"/>
      <c r="G179" s="92"/>
      <c r="H179" s="92"/>
    </row>
    <row r="180" spans="1:8" s="90" customFormat="1" ht="102" customHeight="1" x14ac:dyDescent="0.25">
      <c r="A180" s="88"/>
      <c r="B180" s="89"/>
      <c r="C180" s="89"/>
      <c r="D180" s="89"/>
      <c r="E180" s="60"/>
      <c r="F180" s="60"/>
      <c r="G180" s="92"/>
    </row>
    <row r="181" spans="1:8" s="90" customFormat="1" ht="89.25" customHeight="1" x14ac:dyDescent="0.25">
      <c r="A181" s="88"/>
      <c r="B181" s="89"/>
      <c r="C181" s="89"/>
      <c r="D181" s="89"/>
      <c r="E181" s="60"/>
      <c r="F181" s="60"/>
      <c r="G181" s="92"/>
    </row>
    <row r="182" spans="1:8" s="90" customFormat="1" ht="89.25" customHeight="1" x14ac:dyDescent="0.25">
      <c r="A182" s="88"/>
      <c r="B182" s="89"/>
      <c r="C182" s="89"/>
      <c r="D182" s="89"/>
      <c r="E182" s="60"/>
      <c r="F182" s="60"/>
      <c r="G182" s="92"/>
    </row>
    <row r="183" spans="1:8" s="90" customFormat="1" ht="89.25" customHeight="1" x14ac:dyDescent="0.25">
      <c r="A183" s="88"/>
      <c r="B183" s="89"/>
      <c r="C183" s="89"/>
      <c r="D183" s="89"/>
      <c r="E183" s="60"/>
      <c r="F183" s="60"/>
      <c r="G183" s="92"/>
    </row>
    <row r="184" spans="1:8" s="90" customFormat="1" ht="102" customHeight="1" x14ac:dyDescent="0.25">
      <c r="A184" s="88"/>
      <c r="B184" s="89"/>
      <c r="C184" s="89"/>
      <c r="D184" s="89"/>
      <c r="E184" s="60"/>
      <c r="F184" s="60"/>
      <c r="G184" s="92"/>
    </row>
    <row r="185" spans="1:8" s="90" customFormat="1" ht="89.25" customHeight="1" x14ac:dyDescent="0.25">
      <c r="A185" s="88"/>
      <c r="B185" s="89"/>
      <c r="C185" s="89"/>
      <c r="D185" s="89"/>
      <c r="E185" s="60"/>
      <c r="F185" s="60"/>
      <c r="G185" s="92"/>
    </row>
    <row r="186" spans="1:8" s="90" customFormat="1" ht="89.25" customHeight="1" x14ac:dyDescent="0.25">
      <c r="A186" s="88"/>
      <c r="B186" s="89"/>
      <c r="C186" s="89"/>
      <c r="D186" s="89"/>
      <c r="E186" s="60"/>
      <c r="F186" s="60"/>
      <c r="G186" s="92"/>
    </row>
    <row r="187" spans="1:8" s="90" customFormat="1" ht="42.75" customHeight="1" x14ac:dyDescent="0.25">
      <c r="A187" s="88"/>
      <c r="B187" s="89"/>
      <c r="C187" s="89"/>
      <c r="D187" s="89"/>
      <c r="E187" s="60"/>
      <c r="F187" s="60"/>
      <c r="G187" s="92"/>
    </row>
    <row r="188" spans="1:8" s="90" customFormat="1" ht="41.25" customHeight="1" x14ac:dyDescent="0.25">
      <c r="A188" s="88"/>
      <c r="B188" s="89"/>
      <c r="C188" s="89"/>
      <c r="D188" s="89"/>
      <c r="E188" s="60"/>
      <c r="F188" s="60"/>
      <c r="G188" s="92"/>
    </row>
    <row r="189" spans="1:8" s="90" customFormat="1" ht="165.75" customHeight="1" x14ac:dyDescent="0.25">
      <c r="A189" s="88"/>
      <c r="B189" s="89"/>
      <c r="C189" s="89"/>
      <c r="D189" s="89"/>
      <c r="E189" s="60"/>
      <c r="F189" s="60"/>
      <c r="G189" s="92"/>
      <c r="H189" s="92"/>
    </row>
    <row r="190" spans="1:8" s="90" customFormat="1" ht="42.75" customHeight="1" x14ac:dyDescent="0.25">
      <c r="A190" s="88"/>
      <c r="B190" s="89"/>
      <c r="C190" s="89"/>
      <c r="D190" s="89"/>
      <c r="E190" s="60"/>
      <c r="F190" s="60"/>
      <c r="G190" s="92"/>
      <c r="H190" s="92"/>
    </row>
    <row r="191" spans="1:8" s="90" customFormat="1" ht="43.5" customHeight="1" x14ac:dyDescent="0.25">
      <c r="A191" s="88"/>
      <c r="B191" s="89"/>
      <c r="C191" s="89"/>
      <c r="D191" s="89"/>
      <c r="E191" s="60"/>
      <c r="F191" s="60"/>
      <c r="G191" s="92"/>
      <c r="H191" s="92"/>
    </row>
    <row r="192" spans="1:8" s="90" customFormat="1" ht="42.75" customHeight="1" x14ac:dyDescent="0.25">
      <c r="A192" s="88"/>
      <c r="B192" s="89"/>
      <c r="C192" s="89"/>
      <c r="D192" s="89"/>
      <c r="E192" s="60"/>
      <c r="F192" s="60"/>
      <c r="G192" s="92"/>
    </row>
    <row r="193" spans="1:7" s="90" customFormat="1" ht="51" customHeight="1" x14ac:dyDescent="0.25">
      <c r="A193" s="88"/>
      <c r="B193" s="89"/>
      <c r="C193" s="89"/>
      <c r="D193" s="89"/>
      <c r="E193" s="60"/>
      <c r="F193" s="60"/>
      <c r="G193" s="92"/>
    </row>
    <row r="194" spans="1:7" s="90" customFormat="1" ht="51" customHeight="1" x14ac:dyDescent="0.25">
      <c r="A194" s="88"/>
      <c r="B194" s="89"/>
      <c r="C194" s="89"/>
      <c r="D194" s="89"/>
      <c r="E194" s="60"/>
      <c r="F194" s="60"/>
      <c r="G194" s="92"/>
    </row>
    <row r="195" spans="1:7" s="90" customFormat="1" ht="51" customHeight="1" x14ac:dyDescent="0.25">
      <c r="A195" s="88"/>
      <c r="B195" s="89"/>
      <c r="C195" s="89"/>
      <c r="D195" s="89"/>
      <c r="E195" s="60"/>
      <c r="F195" s="60"/>
      <c r="G195" s="92"/>
    </row>
    <row r="196" spans="1:7" s="90" customFormat="1" ht="76.5" customHeight="1" x14ac:dyDescent="0.25">
      <c r="A196" s="88"/>
      <c r="B196" s="89"/>
      <c r="C196" s="89"/>
      <c r="D196" s="89"/>
      <c r="E196" s="60"/>
      <c r="F196" s="60"/>
      <c r="G196" s="92"/>
    </row>
    <row r="197" spans="1:7" s="91" customFormat="1" ht="180" customHeight="1" x14ac:dyDescent="0.25">
      <c r="A197" s="88"/>
      <c r="B197" s="89"/>
      <c r="C197" s="89"/>
      <c r="D197" s="89"/>
      <c r="E197" s="60"/>
      <c r="F197" s="60"/>
      <c r="G197" s="92"/>
    </row>
    <row r="198" spans="1:7" s="91" customFormat="1" ht="51" customHeight="1" x14ac:dyDescent="0.25">
      <c r="A198" s="88"/>
      <c r="B198" s="89"/>
      <c r="C198" s="89"/>
      <c r="D198" s="89"/>
      <c r="E198" s="60"/>
      <c r="F198" s="60"/>
      <c r="G198" s="92"/>
    </row>
    <row r="199" spans="1:7" s="90" customFormat="1" ht="127.5" customHeight="1" x14ac:dyDescent="0.25">
      <c r="A199" s="88"/>
      <c r="B199" s="89"/>
      <c r="C199" s="89"/>
      <c r="D199" s="89"/>
      <c r="E199" s="60"/>
      <c r="F199" s="60"/>
      <c r="G199" s="92"/>
    </row>
    <row r="200" spans="1:7" s="90" customFormat="1" ht="51" customHeight="1" x14ac:dyDescent="0.25">
      <c r="A200" s="88"/>
      <c r="B200" s="89"/>
      <c r="C200" s="89"/>
      <c r="D200" s="89"/>
      <c r="E200" s="60"/>
      <c r="F200" s="60"/>
      <c r="G200" s="92"/>
    </row>
    <row r="201" spans="1:7" s="90" customFormat="1" ht="51" customHeight="1" x14ac:dyDescent="0.25">
      <c r="A201" s="88"/>
      <c r="B201" s="89"/>
      <c r="C201" s="89"/>
      <c r="D201" s="89"/>
      <c r="E201" s="60"/>
      <c r="F201" s="60"/>
      <c r="G201" s="92"/>
    </row>
    <row r="202" spans="1:7" s="90" customFormat="1" ht="51" customHeight="1" x14ac:dyDescent="0.25">
      <c r="A202" s="88"/>
      <c r="B202" s="89"/>
      <c r="C202" s="89"/>
      <c r="D202" s="89"/>
      <c r="E202" s="60"/>
      <c r="F202" s="60"/>
      <c r="G202" s="92"/>
    </row>
    <row r="203" spans="1:7" s="91" customFormat="1" ht="51" customHeight="1" x14ac:dyDescent="0.25">
      <c r="A203" s="88"/>
      <c r="B203" s="89"/>
      <c r="C203" s="89"/>
      <c r="D203" s="89"/>
      <c r="E203" s="60"/>
      <c r="F203" s="60"/>
      <c r="G203" s="92"/>
    </row>
    <row r="204" spans="1:7" s="90" customFormat="1" ht="51" customHeight="1" x14ac:dyDescent="0.25">
      <c r="A204" s="88"/>
      <c r="B204" s="89"/>
      <c r="C204" s="89"/>
      <c r="D204" s="89"/>
      <c r="E204" s="60"/>
      <c r="F204" s="60"/>
      <c r="G204" s="92"/>
    </row>
    <row r="205" spans="1:7" s="90" customFormat="1" ht="89.25" customHeight="1" x14ac:dyDescent="0.25">
      <c r="A205" s="88"/>
      <c r="B205" s="89"/>
      <c r="C205" s="89"/>
      <c r="D205" s="89"/>
      <c r="E205" s="60"/>
      <c r="F205" s="60"/>
      <c r="G205" s="92"/>
    </row>
    <row r="206" spans="1:7" s="90" customFormat="1" ht="91.5" customHeight="1" x14ac:dyDescent="0.25">
      <c r="A206" s="88"/>
      <c r="B206" s="89"/>
      <c r="C206" s="89"/>
      <c r="D206" s="89"/>
      <c r="E206" s="60"/>
      <c r="F206" s="60"/>
      <c r="G206" s="92"/>
    </row>
    <row r="207" spans="1:7" s="91" customFormat="1" ht="63.75" customHeight="1" x14ac:dyDescent="0.25">
      <c r="A207" s="88"/>
      <c r="B207" s="89"/>
      <c r="C207" s="89"/>
      <c r="D207" s="89"/>
      <c r="E207" s="60"/>
      <c r="F207" s="60"/>
      <c r="G207" s="92"/>
    </row>
    <row r="208" spans="1:7" s="91" customFormat="1" ht="63.75" customHeight="1" x14ac:dyDescent="0.25">
      <c r="A208" s="88"/>
      <c r="B208" s="89"/>
      <c r="C208" s="89"/>
      <c r="D208" s="89"/>
      <c r="E208" s="60"/>
      <c r="F208" s="60"/>
      <c r="G208" s="92"/>
    </row>
    <row r="209" spans="1:8" s="90" customFormat="1" ht="175.5" customHeight="1" x14ac:dyDescent="0.25">
      <c r="A209" s="88"/>
      <c r="B209" s="89"/>
      <c r="C209" s="89"/>
      <c r="D209" s="89"/>
      <c r="E209" s="60"/>
      <c r="F209" s="60"/>
      <c r="G209" s="92"/>
    </row>
    <row r="210" spans="1:8" s="91" customFormat="1" ht="69" customHeight="1" x14ac:dyDescent="0.25">
      <c r="A210" s="88"/>
      <c r="B210" s="89"/>
      <c r="C210" s="89"/>
      <c r="D210" s="89"/>
      <c r="E210" s="60"/>
      <c r="F210" s="101"/>
      <c r="G210" s="92"/>
      <c r="H210" s="92"/>
    </row>
    <row r="211" spans="1:8" s="90" customFormat="1" ht="76.5" customHeight="1" x14ac:dyDescent="0.25">
      <c r="A211" s="88"/>
      <c r="B211" s="89"/>
      <c r="C211" s="89"/>
      <c r="D211" s="89"/>
      <c r="E211" s="60"/>
      <c r="F211" s="99"/>
      <c r="G211" s="92"/>
    </row>
    <row r="212" spans="1:8" s="90" customFormat="1" ht="114.75" customHeight="1" x14ac:dyDescent="0.25">
      <c r="A212" s="88"/>
      <c r="B212" s="89"/>
      <c r="C212" s="89"/>
      <c r="D212" s="89"/>
      <c r="E212" s="60"/>
      <c r="F212" s="99"/>
      <c r="G212" s="92"/>
      <c r="H212" s="92"/>
    </row>
    <row r="213" spans="1:8" s="90" customFormat="1" ht="51" customHeight="1" x14ac:dyDescent="0.25">
      <c r="A213" s="88"/>
      <c r="B213" s="89"/>
      <c r="C213" s="89"/>
      <c r="D213" s="89"/>
      <c r="E213" s="60"/>
      <c r="F213" s="60"/>
      <c r="G213" s="102"/>
    </row>
    <row r="214" spans="1:8" s="90" customFormat="1" ht="51" customHeight="1" x14ac:dyDescent="0.25">
      <c r="A214" s="88"/>
      <c r="B214" s="89"/>
      <c r="C214" s="89"/>
      <c r="D214" s="89"/>
      <c r="E214" s="60"/>
      <c r="F214" s="60"/>
      <c r="G214" s="92"/>
    </row>
    <row r="215" spans="1:8" s="90" customFormat="1" ht="53.25" customHeight="1" x14ac:dyDescent="0.25">
      <c r="A215" s="88"/>
      <c r="B215" s="89"/>
      <c r="C215" s="89"/>
      <c r="D215" s="89"/>
      <c r="E215" s="60"/>
      <c r="F215" s="60"/>
      <c r="G215" s="92"/>
    </row>
    <row r="216" spans="1:8" s="90" customFormat="1" ht="91.5" customHeight="1" x14ac:dyDescent="0.25">
      <c r="A216" s="88"/>
      <c r="B216" s="89"/>
      <c r="C216" s="89"/>
      <c r="D216" s="89"/>
      <c r="E216" s="60"/>
      <c r="F216" s="60"/>
      <c r="G216" s="92"/>
    </row>
    <row r="217" spans="1:8" s="90" customFormat="1" ht="38.25" customHeight="1" x14ac:dyDescent="0.25">
      <c r="A217" s="88"/>
      <c r="B217" s="89"/>
      <c r="C217" s="89"/>
      <c r="D217" s="89"/>
      <c r="E217" s="60"/>
      <c r="F217" s="60"/>
      <c r="G217" s="92"/>
    </row>
    <row r="218" spans="1:8" s="90" customFormat="1" ht="63.75" customHeight="1" x14ac:dyDescent="0.25">
      <c r="A218" s="88"/>
      <c r="B218" s="89"/>
      <c r="C218" s="89"/>
      <c r="D218" s="89"/>
      <c r="E218" s="60"/>
      <c r="F218" s="60"/>
      <c r="G218" s="92"/>
    </row>
    <row r="219" spans="1:8" s="90" customFormat="1" ht="38.25" customHeight="1" x14ac:dyDescent="0.25">
      <c r="A219" s="88"/>
      <c r="B219" s="89"/>
      <c r="C219" s="89"/>
      <c r="D219" s="89"/>
      <c r="E219" s="60"/>
      <c r="F219" s="60"/>
      <c r="G219" s="92"/>
    </row>
    <row r="220" spans="1:8" s="90" customFormat="1" ht="91.5" customHeight="1" x14ac:dyDescent="0.25">
      <c r="A220" s="88"/>
      <c r="B220" s="89"/>
      <c r="C220" s="89"/>
      <c r="D220" s="89"/>
      <c r="E220" s="60"/>
      <c r="F220" s="60"/>
      <c r="G220" s="92"/>
    </row>
    <row r="221" spans="1:8" s="90" customFormat="1" ht="38.25" customHeight="1" x14ac:dyDescent="0.25">
      <c r="A221" s="88"/>
      <c r="B221" s="89"/>
      <c r="C221" s="89"/>
      <c r="D221" s="89"/>
      <c r="E221" s="60"/>
      <c r="F221" s="60"/>
      <c r="G221" s="92"/>
    </row>
    <row r="222" spans="1:8" s="90" customFormat="1" ht="141.75" customHeight="1" x14ac:dyDescent="0.25">
      <c r="A222" s="88"/>
      <c r="B222" s="89"/>
      <c r="C222" s="89"/>
      <c r="D222" s="89"/>
      <c r="E222" s="60"/>
      <c r="F222" s="60"/>
      <c r="G222" s="92"/>
    </row>
    <row r="223" spans="1:8" s="90" customFormat="1" ht="38.25" customHeight="1" x14ac:dyDescent="0.25">
      <c r="A223" s="88"/>
      <c r="B223" s="89"/>
      <c r="C223" s="89"/>
      <c r="D223" s="89"/>
      <c r="E223" s="60"/>
      <c r="F223" s="60"/>
      <c r="G223" s="92"/>
    </row>
    <row r="224" spans="1:8" s="90" customFormat="1" ht="51" customHeight="1" x14ac:dyDescent="0.25">
      <c r="A224" s="88"/>
      <c r="B224" s="89"/>
      <c r="C224" s="89"/>
      <c r="D224" s="89"/>
      <c r="E224" s="60"/>
      <c r="F224" s="60"/>
      <c r="G224" s="92"/>
    </row>
    <row r="225" spans="1:8" s="90" customFormat="1" ht="38.25" customHeight="1" x14ac:dyDescent="0.25">
      <c r="A225" s="88"/>
      <c r="B225" s="89"/>
      <c r="C225" s="89"/>
      <c r="D225" s="89"/>
      <c r="E225" s="60"/>
      <c r="F225" s="60"/>
      <c r="G225" s="92"/>
    </row>
    <row r="226" spans="1:8" s="90" customFormat="1" ht="51" customHeight="1" x14ac:dyDescent="0.25">
      <c r="A226" s="88"/>
      <c r="B226" s="89"/>
      <c r="C226" s="89"/>
      <c r="D226" s="89"/>
      <c r="E226" s="60"/>
      <c r="F226" s="60"/>
      <c r="G226" s="92"/>
    </row>
    <row r="227" spans="1:8" s="90" customFormat="1" ht="165.75" customHeight="1" x14ac:dyDescent="0.25">
      <c r="A227" s="88"/>
      <c r="B227" s="89"/>
      <c r="C227" s="89"/>
      <c r="D227" s="89"/>
      <c r="E227" s="60"/>
      <c r="F227" s="60"/>
      <c r="G227" s="92"/>
    </row>
    <row r="228" spans="1:8" s="90" customFormat="1" ht="38.25" customHeight="1" x14ac:dyDescent="0.25">
      <c r="A228" s="88"/>
      <c r="B228" s="89"/>
      <c r="C228" s="89"/>
      <c r="D228" s="89"/>
      <c r="E228" s="60"/>
      <c r="F228" s="60"/>
      <c r="G228" s="92"/>
      <c r="H228" s="92"/>
    </row>
    <row r="229" spans="1:8" s="90" customFormat="1" ht="38.25" customHeight="1" x14ac:dyDescent="0.25">
      <c r="A229" s="88"/>
      <c r="B229" s="89"/>
      <c r="C229" s="89"/>
      <c r="D229" s="89"/>
      <c r="E229" s="60"/>
      <c r="F229" s="60"/>
      <c r="G229" s="92"/>
    </row>
    <row r="230" spans="1:8" s="90" customFormat="1" ht="51" customHeight="1" x14ac:dyDescent="0.25">
      <c r="A230" s="88"/>
      <c r="B230" s="89"/>
      <c r="C230" s="89"/>
      <c r="D230" s="89"/>
      <c r="E230" s="60"/>
      <c r="F230" s="60"/>
      <c r="G230" s="92"/>
    </row>
    <row r="231" spans="1:8" s="90" customFormat="1" ht="51" customHeight="1" x14ac:dyDescent="0.25">
      <c r="A231" s="88"/>
      <c r="B231" s="89"/>
      <c r="C231" s="89"/>
      <c r="D231" s="89"/>
      <c r="E231" s="60"/>
      <c r="F231" s="60"/>
      <c r="G231" s="92"/>
    </row>
    <row r="232" spans="1:8" s="90" customFormat="1" ht="51" customHeight="1" x14ac:dyDescent="0.25">
      <c r="A232" s="88"/>
      <c r="B232" s="89"/>
      <c r="C232" s="89"/>
      <c r="D232" s="89"/>
      <c r="E232" s="60"/>
      <c r="F232" s="60"/>
      <c r="G232" s="92"/>
    </row>
    <row r="233" spans="1:8" s="90" customFormat="1" ht="38.25" customHeight="1" x14ac:dyDescent="0.25">
      <c r="A233" s="88"/>
      <c r="B233" s="89"/>
      <c r="C233" s="89"/>
      <c r="D233" s="89"/>
      <c r="E233" s="60"/>
      <c r="F233" s="60"/>
      <c r="G233" s="92"/>
    </row>
    <row r="234" spans="1:8" s="90" customFormat="1" ht="89.25" customHeight="1" x14ac:dyDescent="0.25">
      <c r="A234" s="88"/>
      <c r="B234" s="89"/>
      <c r="C234" s="89"/>
      <c r="D234" s="89"/>
      <c r="E234" s="60"/>
      <c r="F234" s="60"/>
      <c r="G234" s="92"/>
    </row>
    <row r="235" spans="1:8" s="90" customFormat="1" ht="89.25" customHeight="1" x14ac:dyDescent="0.25">
      <c r="A235" s="88"/>
      <c r="B235" s="89"/>
      <c r="C235" s="89"/>
      <c r="D235" s="89"/>
      <c r="E235" s="60"/>
      <c r="F235" s="60"/>
      <c r="G235" s="92"/>
    </row>
    <row r="236" spans="1:8" s="90" customFormat="1" ht="89.25" customHeight="1" x14ac:dyDescent="0.25">
      <c r="A236" s="88"/>
      <c r="B236" s="89"/>
      <c r="C236" s="89"/>
      <c r="D236" s="89"/>
      <c r="E236" s="60"/>
      <c r="F236" s="60"/>
      <c r="G236" s="92"/>
    </row>
    <row r="237" spans="1:8" s="91" customFormat="1" ht="89.25" customHeight="1" x14ac:dyDescent="0.25">
      <c r="A237" s="88"/>
      <c r="B237" s="89"/>
      <c r="C237" s="89"/>
      <c r="D237" s="89"/>
      <c r="E237" s="60"/>
      <c r="F237" s="60"/>
      <c r="G237" s="92"/>
    </row>
    <row r="238" spans="1:8" s="90" customFormat="1" ht="102" customHeight="1" x14ac:dyDescent="0.25">
      <c r="A238" s="88"/>
      <c r="B238" s="89"/>
      <c r="C238" s="89"/>
      <c r="D238" s="89"/>
      <c r="E238" s="60"/>
      <c r="F238" s="60"/>
      <c r="G238" s="92"/>
    </row>
    <row r="239" spans="1:8" s="90" customFormat="1" ht="51" customHeight="1" x14ac:dyDescent="0.25">
      <c r="A239" s="88"/>
      <c r="B239" s="89"/>
      <c r="C239" s="89"/>
      <c r="D239" s="89"/>
      <c r="E239" s="60"/>
      <c r="F239" s="60"/>
      <c r="G239" s="92"/>
    </row>
    <row r="240" spans="1:8" s="90" customFormat="1" ht="51" customHeight="1" x14ac:dyDescent="0.25">
      <c r="A240" s="88"/>
      <c r="B240" s="89"/>
      <c r="C240" s="89"/>
      <c r="D240" s="89"/>
      <c r="E240" s="60"/>
      <c r="F240" s="60"/>
      <c r="G240" s="92"/>
    </row>
    <row r="241" spans="1:7" s="90" customFormat="1" ht="67.5" customHeight="1" x14ac:dyDescent="0.25">
      <c r="A241" s="88"/>
      <c r="B241" s="89"/>
      <c r="C241" s="89"/>
      <c r="D241" s="89"/>
      <c r="E241" s="60"/>
      <c r="F241" s="60"/>
      <c r="G241" s="92"/>
    </row>
    <row r="242" spans="1:7" s="90" customFormat="1" ht="51" customHeight="1" x14ac:dyDescent="0.25">
      <c r="A242" s="88"/>
      <c r="B242" s="89"/>
      <c r="C242" s="89"/>
      <c r="D242" s="89"/>
      <c r="E242" s="60"/>
      <c r="F242" s="60"/>
      <c r="G242" s="92"/>
    </row>
    <row r="243" spans="1:7" s="90" customFormat="1" ht="51" customHeight="1" x14ac:dyDescent="0.25">
      <c r="A243" s="88"/>
      <c r="B243" s="89"/>
      <c r="C243" s="89"/>
      <c r="D243" s="89"/>
      <c r="E243" s="60"/>
      <c r="F243" s="60"/>
      <c r="G243" s="92"/>
    </row>
    <row r="244" spans="1:7" s="90" customFormat="1" ht="51" customHeight="1" x14ac:dyDescent="0.25">
      <c r="A244" s="88"/>
      <c r="B244" s="89"/>
      <c r="C244" s="89"/>
      <c r="D244" s="89"/>
      <c r="E244" s="60"/>
      <c r="F244" s="60"/>
      <c r="G244" s="92"/>
    </row>
    <row r="245" spans="1:7" s="91" customFormat="1" x14ac:dyDescent="0.25">
      <c r="A245" s="88"/>
      <c r="B245" s="89"/>
      <c r="C245" s="89"/>
      <c r="D245" s="89"/>
      <c r="E245" s="60"/>
      <c r="F245" s="60"/>
      <c r="G245" s="92"/>
    </row>
    <row r="246" spans="1:7" s="91" customFormat="1" x14ac:dyDescent="0.25">
      <c r="A246" s="88"/>
      <c r="B246" s="89"/>
      <c r="C246" s="89"/>
      <c r="D246" s="89"/>
      <c r="E246" s="60"/>
      <c r="F246" s="60"/>
      <c r="G246" s="92"/>
    </row>
    <row r="247" spans="1:7" s="91" customFormat="1" ht="102" customHeight="1" x14ac:dyDescent="0.25">
      <c r="A247" s="88"/>
      <c r="B247" s="89"/>
      <c r="C247" s="89"/>
      <c r="D247" s="89"/>
      <c r="E247" s="60"/>
      <c r="F247" s="60"/>
      <c r="G247" s="92"/>
    </row>
    <row r="248" spans="1:7" s="91" customFormat="1" ht="51" customHeight="1" x14ac:dyDescent="0.25">
      <c r="A248" s="89"/>
      <c r="B248" s="89"/>
      <c r="C248" s="89"/>
      <c r="D248" s="89"/>
      <c r="E248" s="60"/>
      <c r="F248" s="60"/>
      <c r="G248" s="92"/>
    </row>
    <row r="249" spans="1:7" s="91" customFormat="1" ht="51" customHeight="1" x14ac:dyDescent="0.25">
      <c r="A249" s="89"/>
      <c r="B249" s="89"/>
      <c r="C249" s="89"/>
      <c r="D249" s="89"/>
      <c r="E249" s="60"/>
      <c r="F249" s="60"/>
      <c r="G249" s="92"/>
    </row>
    <row r="250" spans="1:7" s="91" customFormat="1" ht="51" customHeight="1" x14ac:dyDescent="0.25">
      <c r="A250" s="89"/>
      <c r="B250" s="89"/>
      <c r="C250" s="89"/>
      <c r="D250" s="89"/>
      <c r="E250" s="60"/>
      <c r="F250" s="60"/>
      <c r="G250" s="92"/>
    </row>
    <row r="251" spans="1:7" s="91" customFormat="1" ht="69.75" customHeight="1" x14ac:dyDescent="0.25">
      <c r="A251" s="89"/>
      <c r="B251" s="89"/>
      <c r="C251" s="89"/>
      <c r="D251" s="89"/>
      <c r="E251" s="60"/>
      <c r="F251" s="60"/>
      <c r="G251" s="92"/>
    </row>
    <row r="252" spans="1:7" s="91" customFormat="1" ht="51" customHeight="1" x14ac:dyDescent="0.25">
      <c r="A252" s="88"/>
      <c r="B252" s="89"/>
      <c r="C252" s="89"/>
      <c r="D252" s="89"/>
      <c r="E252" s="60"/>
      <c r="F252" s="60"/>
      <c r="G252" s="92"/>
    </row>
    <row r="253" spans="1:7" s="91" customFormat="1" ht="38.25" customHeight="1" x14ac:dyDescent="0.25">
      <c r="A253" s="88"/>
      <c r="B253" s="89"/>
      <c r="C253" s="89"/>
      <c r="D253" s="89"/>
      <c r="E253" s="60"/>
      <c r="F253" s="60"/>
      <c r="G253" s="92"/>
    </row>
    <row r="254" spans="1:7" s="91" customFormat="1" x14ac:dyDescent="0.25">
      <c r="A254" s="88"/>
      <c r="B254" s="89"/>
      <c r="C254" s="89"/>
      <c r="D254" s="89"/>
      <c r="E254" s="60"/>
      <c r="F254" s="60"/>
      <c r="G254" s="92"/>
    </row>
    <row r="255" spans="1:7" s="91" customFormat="1" ht="38.25" customHeight="1" x14ac:dyDescent="0.25">
      <c r="A255" s="88"/>
      <c r="B255" s="89"/>
      <c r="C255" s="89"/>
      <c r="D255" s="89"/>
      <c r="E255" s="60"/>
      <c r="F255" s="60"/>
      <c r="G255" s="92"/>
    </row>
    <row r="256" spans="1:7" s="90" customFormat="1" ht="51" customHeight="1" x14ac:dyDescent="0.25">
      <c r="A256" s="88"/>
      <c r="B256" s="89"/>
      <c r="C256" s="89"/>
      <c r="D256" s="89"/>
      <c r="E256" s="60"/>
      <c r="F256" s="60"/>
      <c r="G256" s="92"/>
    </row>
    <row r="257" spans="1:8" s="90" customFormat="1" ht="51" customHeight="1" x14ac:dyDescent="0.25">
      <c r="A257" s="88"/>
      <c r="B257" s="89"/>
      <c r="C257" s="89"/>
      <c r="D257" s="89"/>
      <c r="E257" s="60"/>
      <c r="F257" s="60"/>
      <c r="G257" s="92"/>
    </row>
    <row r="258" spans="1:8" s="90" customFormat="1" ht="51" customHeight="1" x14ac:dyDescent="0.25">
      <c r="A258" s="88"/>
      <c r="B258" s="89"/>
      <c r="C258" s="89"/>
      <c r="D258" s="89"/>
      <c r="E258" s="60"/>
      <c r="F258" s="60"/>
      <c r="G258" s="92"/>
    </row>
    <row r="259" spans="1:8" s="90" customFormat="1" ht="72.75" customHeight="1" x14ac:dyDescent="0.25">
      <c r="A259" s="88"/>
      <c r="B259" s="89"/>
      <c r="C259" s="89"/>
      <c r="D259" s="89"/>
      <c r="E259" s="60"/>
      <c r="F259" s="60"/>
      <c r="G259" s="92"/>
    </row>
    <row r="260" spans="1:8" s="90" customFormat="1" ht="51" customHeight="1" x14ac:dyDescent="0.25">
      <c r="A260" s="88"/>
      <c r="B260" s="89"/>
      <c r="C260" s="89"/>
      <c r="D260" s="89"/>
      <c r="E260" s="60"/>
      <c r="F260" s="60"/>
      <c r="G260" s="92"/>
    </row>
    <row r="261" spans="1:8" s="90" customFormat="1" ht="51" customHeight="1" x14ac:dyDescent="0.25">
      <c r="A261" s="88"/>
      <c r="B261" s="89"/>
      <c r="C261" s="89"/>
      <c r="D261" s="89"/>
      <c r="E261" s="60"/>
      <c r="F261" s="60"/>
      <c r="G261" s="92"/>
    </row>
    <row r="262" spans="1:8" s="90" customFormat="1" ht="51" customHeight="1" x14ac:dyDescent="0.25">
      <c r="A262" s="88"/>
      <c r="B262" s="89"/>
      <c r="C262" s="89"/>
      <c r="D262" s="89"/>
      <c r="E262" s="60"/>
      <c r="F262" s="60"/>
      <c r="G262" s="92"/>
    </row>
    <row r="263" spans="1:8" s="90" customFormat="1" ht="51" customHeight="1" x14ac:dyDescent="0.25">
      <c r="A263" s="88"/>
      <c r="B263" s="89"/>
      <c r="C263" s="89"/>
      <c r="D263" s="89"/>
      <c r="E263" s="60"/>
      <c r="F263" s="60"/>
      <c r="G263" s="92"/>
    </row>
    <row r="264" spans="1:8" s="90" customFormat="1" ht="63.75" customHeight="1" x14ac:dyDescent="0.25">
      <c r="A264" s="88"/>
      <c r="B264" s="89"/>
      <c r="C264" s="89"/>
      <c r="D264" s="88"/>
      <c r="E264" s="93"/>
      <c r="F264" s="60"/>
      <c r="G264" s="92"/>
    </row>
    <row r="265" spans="1:8" s="91" customFormat="1" ht="63.75" customHeight="1" x14ac:dyDescent="0.25">
      <c r="A265" s="88"/>
      <c r="B265" s="89"/>
      <c r="C265" s="89"/>
      <c r="D265" s="88"/>
      <c r="E265" s="93"/>
      <c r="F265" s="60"/>
      <c r="G265" s="92"/>
      <c r="H265" s="92"/>
    </row>
    <row r="266" spans="1:8" s="91" customFormat="1" ht="110.25" customHeight="1" x14ac:dyDescent="0.25">
      <c r="A266" s="88"/>
      <c r="B266" s="88"/>
      <c r="C266" s="88"/>
      <c r="D266" s="88"/>
      <c r="E266" s="93"/>
      <c r="F266" s="93"/>
      <c r="G266" s="92"/>
    </row>
    <row r="267" spans="1:8" s="90" customFormat="1" ht="75" customHeight="1" x14ac:dyDescent="0.25">
      <c r="A267" s="88"/>
      <c r="B267" s="89"/>
      <c r="C267" s="89"/>
      <c r="D267" s="89"/>
      <c r="E267" s="60"/>
      <c r="F267" s="95"/>
      <c r="G267" s="92"/>
    </row>
    <row r="268" spans="1:8" s="90" customFormat="1" ht="53.25" customHeight="1" x14ac:dyDescent="0.25">
      <c r="A268" s="88"/>
      <c r="B268" s="89"/>
      <c r="C268" s="89"/>
      <c r="D268" s="88"/>
      <c r="E268" s="94"/>
      <c r="F268" s="60"/>
      <c r="G268" s="92"/>
    </row>
    <row r="269" spans="1:8" s="90" customFormat="1" ht="55.5" customHeight="1" x14ac:dyDescent="0.25">
      <c r="A269" s="88"/>
      <c r="B269" s="89"/>
      <c r="C269" s="89"/>
      <c r="D269" s="88"/>
      <c r="E269" s="94"/>
      <c r="F269" s="60"/>
      <c r="G269" s="92"/>
    </row>
    <row r="270" spans="1:8" s="90" customFormat="1" ht="63.75" customHeight="1" x14ac:dyDescent="0.25">
      <c r="A270" s="88"/>
      <c r="B270" s="89"/>
      <c r="C270" s="89"/>
      <c r="D270" s="88"/>
      <c r="E270" s="94"/>
      <c r="F270" s="60"/>
      <c r="G270" s="92"/>
    </row>
    <row r="271" spans="1:8" s="90" customFormat="1" ht="39" customHeight="1" x14ac:dyDescent="0.25">
      <c r="A271" s="88"/>
      <c r="B271" s="89"/>
      <c r="C271" s="89"/>
      <c r="D271" s="88"/>
      <c r="E271" s="94"/>
      <c r="F271" s="60"/>
      <c r="G271" s="92"/>
    </row>
    <row r="272" spans="1:8" s="90" customFormat="1" ht="78" customHeight="1" x14ac:dyDescent="0.25">
      <c r="A272" s="88"/>
      <c r="B272" s="89"/>
      <c r="C272" s="89"/>
      <c r="D272" s="88"/>
      <c r="E272" s="60"/>
      <c r="F272" s="60"/>
      <c r="G272" s="92"/>
    </row>
    <row r="273" spans="1:8" s="90" customFormat="1" ht="102" customHeight="1" x14ac:dyDescent="0.25">
      <c r="A273" s="88"/>
      <c r="B273" s="89"/>
      <c r="C273" s="89"/>
      <c r="D273" s="89"/>
      <c r="E273" s="60"/>
      <c r="F273" s="60"/>
      <c r="G273" s="92"/>
    </row>
    <row r="274" spans="1:8" s="90" customFormat="1" ht="51" customHeight="1" x14ac:dyDescent="0.25">
      <c r="A274" s="88"/>
      <c r="B274" s="60"/>
      <c r="C274" s="60"/>
      <c r="D274" s="89"/>
      <c r="E274" s="60"/>
      <c r="F274" s="60"/>
      <c r="G274" s="92"/>
      <c r="H274" s="92"/>
    </row>
    <row r="275" spans="1:8" s="90" customFormat="1" ht="80.25" customHeight="1" x14ac:dyDescent="0.25">
      <c r="A275" s="88"/>
      <c r="B275" s="60"/>
      <c r="C275" s="60"/>
      <c r="D275" s="89"/>
      <c r="E275" s="60"/>
      <c r="F275" s="60"/>
      <c r="G275" s="92"/>
    </row>
    <row r="276" spans="1:8" s="90" customFormat="1" ht="66" customHeight="1" x14ac:dyDescent="0.25">
      <c r="A276" s="88"/>
      <c r="B276" s="60"/>
      <c r="C276" s="89"/>
      <c r="D276" s="89"/>
      <c r="E276" s="60"/>
      <c r="F276" s="60"/>
      <c r="G276" s="92"/>
    </row>
    <row r="277" spans="1:8" s="91" customFormat="1" ht="51" customHeight="1" x14ac:dyDescent="0.25">
      <c r="A277" s="88"/>
      <c r="B277" s="60"/>
      <c r="C277" s="89"/>
      <c r="D277" s="89"/>
      <c r="E277" s="60"/>
      <c r="F277" s="60"/>
      <c r="G277" s="92"/>
    </row>
    <row r="278" spans="1:8" s="91" customFormat="1" ht="63.75" customHeight="1" x14ac:dyDescent="0.25">
      <c r="A278" s="88"/>
      <c r="B278" s="60"/>
      <c r="C278" s="89"/>
      <c r="D278" s="89"/>
      <c r="E278" s="60"/>
      <c r="F278" s="60"/>
      <c r="G278" s="92"/>
    </row>
    <row r="279" spans="1:8" s="90" customFormat="1" ht="44.25" customHeight="1" x14ac:dyDescent="0.25">
      <c r="A279" s="88"/>
      <c r="B279" s="60"/>
      <c r="C279" s="60"/>
      <c r="D279" s="89"/>
      <c r="E279" s="60"/>
      <c r="F279" s="60"/>
      <c r="G279" s="92"/>
      <c r="H279" s="92"/>
    </row>
    <row r="280" spans="1:8" s="90" customFormat="1" ht="64.5" customHeight="1" x14ac:dyDescent="0.25">
      <c r="A280" s="88"/>
      <c r="B280" s="60"/>
      <c r="C280" s="89"/>
      <c r="D280" s="88"/>
      <c r="E280" s="93"/>
      <c r="F280" s="60"/>
      <c r="G280" s="92"/>
      <c r="H280" s="92"/>
    </row>
    <row r="281" spans="1:8" s="91" customFormat="1" ht="50.25" customHeight="1" x14ac:dyDescent="0.25">
      <c r="A281" s="88"/>
      <c r="B281" s="89"/>
      <c r="C281" s="89"/>
      <c r="D281" s="89"/>
      <c r="E281" s="60"/>
      <c r="F281" s="60"/>
      <c r="G281" s="92"/>
    </row>
    <row r="282" spans="1:8" s="91" customFormat="1" ht="81.75" customHeight="1" x14ac:dyDescent="0.25">
      <c r="A282" s="88"/>
      <c r="B282" s="89"/>
      <c r="C282" s="89"/>
      <c r="D282" s="89"/>
      <c r="E282" s="60"/>
      <c r="F282" s="60"/>
      <c r="G282" s="92"/>
    </row>
    <row r="283" spans="1:8" s="91" customFormat="1" ht="51" customHeight="1" x14ac:dyDescent="0.25">
      <c r="A283" s="88"/>
      <c r="B283" s="89"/>
      <c r="C283" s="89"/>
      <c r="D283" s="89"/>
      <c r="E283" s="60"/>
      <c r="F283" s="60"/>
      <c r="G283" s="92"/>
    </row>
    <row r="284" spans="1:8" s="91" customFormat="1" ht="57" customHeight="1" x14ac:dyDescent="0.25">
      <c r="A284" s="88"/>
      <c r="B284" s="89"/>
      <c r="C284" s="89"/>
      <c r="D284" s="89"/>
      <c r="E284" s="60"/>
      <c r="F284" s="60"/>
      <c r="G284" s="92"/>
    </row>
    <row r="285" spans="1:8" s="91" customFormat="1" ht="91.5" customHeight="1" x14ac:dyDescent="0.25">
      <c r="A285" s="88"/>
      <c r="B285" s="89"/>
      <c r="C285" s="89"/>
      <c r="D285" s="88"/>
      <c r="E285" s="60"/>
      <c r="F285" s="60"/>
      <c r="G285" s="92"/>
    </row>
    <row r="286" spans="1:8" s="91" customFormat="1" ht="160.5" customHeight="1" x14ac:dyDescent="0.25">
      <c r="A286" s="88"/>
      <c r="B286" s="60"/>
      <c r="C286" s="89"/>
      <c r="D286" s="89"/>
      <c r="E286" s="60"/>
      <c r="F286" s="60"/>
      <c r="G286" s="92"/>
    </row>
    <row r="287" spans="1:8" s="90" customFormat="1" ht="38.25" customHeight="1" x14ac:dyDescent="0.25">
      <c r="A287" s="88"/>
      <c r="B287" s="89"/>
      <c r="C287" s="89"/>
      <c r="D287" s="88"/>
      <c r="E287" s="60"/>
      <c r="F287" s="60"/>
      <c r="G287" s="92"/>
    </row>
    <row r="288" spans="1:8" s="91" customFormat="1" ht="90.75" customHeight="1" x14ac:dyDescent="0.25">
      <c r="A288" s="103"/>
      <c r="B288" s="103"/>
      <c r="C288" s="88"/>
      <c r="D288" s="88"/>
      <c r="E288" s="60"/>
      <c r="F288" s="60"/>
      <c r="G288" s="92"/>
      <c r="H288" s="92"/>
    </row>
    <row r="289" spans="1:8" s="91" customFormat="1" ht="90.75" customHeight="1" x14ac:dyDescent="0.25">
      <c r="A289" s="103"/>
      <c r="B289" s="103"/>
      <c r="C289" s="88"/>
      <c r="D289" s="88"/>
      <c r="E289" s="60"/>
      <c r="F289" s="60"/>
      <c r="G289" s="92"/>
      <c r="H289" s="92"/>
    </row>
    <row r="290" spans="1:8" s="106" customFormat="1" x14ac:dyDescent="0.25">
      <c r="A290" s="104"/>
      <c r="B290" s="104"/>
      <c r="C290" s="104"/>
      <c r="D290" s="104"/>
      <c r="E290" s="105"/>
      <c r="F290" s="105"/>
    </row>
    <row r="291" spans="1:8" s="90" customFormat="1" x14ac:dyDescent="0.25">
      <c r="A291" s="88"/>
      <c r="B291" s="88"/>
      <c r="C291" s="88"/>
      <c r="D291" s="88"/>
      <c r="E291" s="93"/>
      <c r="F291" s="93"/>
      <c r="G291" s="92"/>
    </row>
    <row r="292" spans="1:8" s="90" customFormat="1" ht="39.75" customHeight="1" x14ac:dyDescent="0.25">
      <c r="A292" s="107"/>
      <c r="B292" s="107"/>
      <c r="C292" s="107"/>
      <c r="D292" s="107"/>
      <c r="E292" s="108"/>
      <c r="F292" s="108"/>
      <c r="G292" s="92"/>
    </row>
    <row r="293" spans="1:8" s="90" customFormat="1" x14ac:dyDescent="0.25">
      <c r="A293" s="107"/>
      <c r="B293" s="107"/>
      <c r="C293" s="107"/>
      <c r="D293" s="107"/>
      <c r="E293" s="108"/>
      <c r="F293" s="108"/>
      <c r="G293" s="92"/>
    </row>
    <row r="294" spans="1:8" s="90" customFormat="1" x14ac:dyDescent="0.25">
      <c r="A294" s="107"/>
      <c r="B294" s="107"/>
      <c r="C294" s="107"/>
      <c r="D294" s="107"/>
      <c r="E294" s="108"/>
      <c r="F294" s="108"/>
    </row>
    <row r="295" spans="1:8" s="90" customFormat="1" x14ac:dyDescent="0.25">
      <c r="A295" s="107"/>
      <c r="B295" s="107"/>
      <c r="C295" s="107"/>
      <c r="D295" s="107"/>
      <c r="E295" s="108"/>
      <c r="F295" s="108"/>
    </row>
    <row r="296" spans="1:8" s="90" customFormat="1" x14ac:dyDescent="0.25">
      <c r="A296" s="107"/>
      <c r="B296" s="107"/>
      <c r="C296" s="107"/>
      <c r="D296" s="107"/>
      <c r="E296" s="108"/>
      <c r="F296" s="108"/>
    </row>
    <row r="297" spans="1:8" s="90" customFormat="1" x14ac:dyDescent="0.25">
      <c r="A297" s="107"/>
      <c r="B297" s="107"/>
      <c r="C297" s="107"/>
      <c r="D297" s="107"/>
      <c r="E297" s="108"/>
      <c r="F297" s="108"/>
    </row>
    <row r="298" spans="1:8" s="90" customFormat="1" x14ac:dyDescent="0.25">
      <c r="A298" s="107"/>
      <c r="B298" s="107"/>
      <c r="C298" s="107"/>
      <c r="D298" s="107"/>
      <c r="E298" s="108"/>
      <c r="F298" s="108"/>
    </row>
  </sheetData>
  <autoFilter ref="A3:F292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13" workbookViewId="0">
      <selection activeCell="B13" sqref="B13"/>
    </sheetView>
  </sheetViews>
  <sheetFormatPr defaultRowHeight="15" x14ac:dyDescent="0.25"/>
  <cols>
    <col min="1" max="1" width="8.5703125" customWidth="1"/>
    <col min="2" max="2" width="42.7109375" style="5" customWidth="1"/>
    <col min="3" max="3" width="47.5703125" customWidth="1"/>
    <col min="4" max="4" width="28" customWidth="1"/>
  </cols>
  <sheetData>
    <row r="1" spans="1:4" ht="30" x14ac:dyDescent="0.25">
      <c r="A1" s="35"/>
      <c r="C1" s="19" t="s">
        <v>369</v>
      </c>
    </row>
    <row r="2" spans="1:4" ht="30.75" customHeight="1" x14ac:dyDescent="0.25">
      <c r="A2" s="109"/>
      <c r="B2" s="109"/>
      <c r="C2" s="109"/>
    </row>
    <row r="3" spans="1:4" ht="37.5" customHeight="1" x14ac:dyDescent="0.25">
      <c r="A3" s="36" t="s">
        <v>257</v>
      </c>
      <c r="B3" s="39" t="s">
        <v>80</v>
      </c>
      <c r="C3" s="40" t="s">
        <v>81</v>
      </c>
    </row>
    <row r="4" spans="1:4" ht="21" customHeight="1" x14ac:dyDescent="0.25">
      <c r="A4" s="36" t="s">
        <v>258</v>
      </c>
      <c r="B4" s="39" t="s">
        <v>82</v>
      </c>
      <c r="C4" s="40" t="s">
        <v>83</v>
      </c>
    </row>
    <row r="5" spans="1:4" ht="60" x14ac:dyDescent="0.25">
      <c r="A5" s="36" t="s">
        <v>259</v>
      </c>
      <c r="B5" s="39" t="s">
        <v>85</v>
      </c>
      <c r="C5" s="41" t="s">
        <v>87</v>
      </c>
    </row>
    <row r="6" spans="1:4" ht="45" x14ac:dyDescent="0.25">
      <c r="A6" s="36" t="s">
        <v>260</v>
      </c>
      <c r="B6" s="39" t="s">
        <v>84</v>
      </c>
      <c r="C6" s="40" t="s">
        <v>86</v>
      </c>
    </row>
    <row r="7" spans="1:4" ht="45" x14ac:dyDescent="0.25">
      <c r="A7" s="36" t="s">
        <v>261</v>
      </c>
      <c r="B7" s="39" t="s">
        <v>88</v>
      </c>
      <c r="C7" s="40" t="s">
        <v>102</v>
      </c>
    </row>
    <row r="8" spans="1:4" ht="81.75" customHeight="1" x14ac:dyDescent="0.25">
      <c r="A8" s="36" t="s">
        <v>262</v>
      </c>
      <c r="B8" s="39" t="s">
        <v>89</v>
      </c>
      <c r="C8" s="41" t="s">
        <v>90</v>
      </c>
      <c r="D8" s="34" t="s">
        <v>275</v>
      </c>
    </row>
    <row r="9" spans="1:4" ht="105" x14ac:dyDescent="0.25">
      <c r="A9" s="36" t="s">
        <v>263</v>
      </c>
      <c r="B9" s="39" t="s">
        <v>91</v>
      </c>
      <c r="C9" s="41" t="s">
        <v>92</v>
      </c>
    </row>
    <row r="10" spans="1:4" ht="75" x14ac:dyDescent="0.25">
      <c r="A10" s="36" t="s">
        <v>264</v>
      </c>
      <c r="B10" s="39" t="s">
        <v>186</v>
      </c>
      <c r="C10" s="41" t="s">
        <v>103</v>
      </c>
    </row>
    <row r="11" spans="1:4" ht="45" x14ac:dyDescent="0.25">
      <c r="A11" s="36" t="s">
        <v>265</v>
      </c>
      <c r="B11" s="42" t="s">
        <v>184</v>
      </c>
      <c r="C11" s="41" t="s">
        <v>93</v>
      </c>
      <c r="D11" s="33" t="s">
        <v>208</v>
      </c>
    </row>
    <row r="12" spans="1:4" ht="60" x14ac:dyDescent="0.25">
      <c r="A12" s="36" t="s">
        <v>266</v>
      </c>
      <c r="B12" s="39" t="s">
        <v>94</v>
      </c>
      <c r="C12" s="41" t="s">
        <v>95</v>
      </c>
      <c r="D12" s="33" t="s">
        <v>209</v>
      </c>
    </row>
    <row r="13" spans="1:4" ht="75" x14ac:dyDescent="0.25">
      <c r="A13" s="36" t="s">
        <v>267</v>
      </c>
      <c r="B13" s="39" t="s">
        <v>96</v>
      </c>
      <c r="C13" s="41" t="s">
        <v>97</v>
      </c>
    </row>
    <row r="14" spans="1:4" ht="45" x14ac:dyDescent="0.25">
      <c r="A14" s="36" t="s">
        <v>268</v>
      </c>
      <c r="B14" s="39" t="s">
        <v>98</v>
      </c>
      <c r="C14" s="40" t="s">
        <v>99</v>
      </c>
    </row>
    <row r="15" spans="1:4" ht="90" x14ac:dyDescent="0.25">
      <c r="A15" s="36" t="s">
        <v>269</v>
      </c>
      <c r="B15" s="39" t="s">
        <v>100</v>
      </c>
      <c r="C15" s="41" t="s">
        <v>101</v>
      </c>
    </row>
    <row r="16" spans="1:4" s="28" customFormat="1" ht="222" customHeight="1" x14ac:dyDescent="0.25">
      <c r="A16" s="36" t="s">
        <v>270</v>
      </c>
      <c r="B16" s="38" t="s">
        <v>191</v>
      </c>
      <c r="C16" s="31" t="s">
        <v>190</v>
      </c>
      <c r="D16" s="28" t="s">
        <v>207</v>
      </c>
    </row>
    <row r="17" spans="1:4" s="30" customFormat="1" ht="38.25" customHeight="1" x14ac:dyDescent="0.25">
      <c r="A17" s="37" t="s">
        <v>272</v>
      </c>
      <c r="B17" s="43" t="s">
        <v>271</v>
      </c>
      <c r="C17" s="32"/>
      <c r="D17" s="29"/>
    </row>
    <row r="18" spans="1:4" s="30" customFormat="1" ht="62.25" customHeight="1" x14ac:dyDescent="0.25">
      <c r="A18" s="37" t="s">
        <v>273</v>
      </c>
      <c r="B18" s="43" t="s">
        <v>252</v>
      </c>
      <c r="C18" s="32"/>
      <c r="D18" s="30" t="s">
        <v>276</v>
      </c>
    </row>
  </sheetData>
  <mergeCells count="1">
    <mergeCell ref="A2:C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3:Q75"/>
  <sheetViews>
    <sheetView workbookViewId="0">
      <selection activeCell="F28" sqref="F28"/>
    </sheetView>
  </sheetViews>
  <sheetFormatPr defaultRowHeight="15" x14ac:dyDescent="0.25"/>
  <cols>
    <col min="3" max="3" width="39.42578125" bestFit="1" customWidth="1"/>
    <col min="5" max="6" width="9.85546875" bestFit="1" customWidth="1"/>
    <col min="7" max="7" width="9.5703125" bestFit="1" customWidth="1"/>
    <col min="8" max="8" width="9.5703125" customWidth="1"/>
  </cols>
  <sheetData>
    <row r="3" spans="3:14" x14ac:dyDescent="0.25">
      <c r="J3" t="s">
        <v>46</v>
      </c>
      <c r="L3" t="s">
        <v>44</v>
      </c>
      <c r="M3" t="s">
        <v>47</v>
      </c>
      <c r="N3" t="s">
        <v>42</v>
      </c>
    </row>
    <row r="4" spans="3:14" x14ac:dyDescent="0.25">
      <c r="J4">
        <v>2271638</v>
      </c>
      <c r="K4">
        <v>1.95583</v>
      </c>
      <c r="L4">
        <f>+J4*K4</f>
        <v>4442937.7495400002</v>
      </c>
      <c r="M4">
        <v>10560</v>
      </c>
      <c r="N4">
        <f>+L4/M4</f>
        <v>420.73274143371214</v>
      </c>
    </row>
    <row r="6" spans="3:14" x14ac:dyDescent="0.25">
      <c r="C6" t="s">
        <v>48</v>
      </c>
      <c r="E6" t="s">
        <v>49</v>
      </c>
      <c r="F6" t="s">
        <v>50</v>
      </c>
      <c r="G6" t="s">
        <v>43</v>
      </c>
    </row>
    <row r="7" spans="3:14" x14ac:dyDescent="0.25">
      <c r="E7">
        <v>4035</v>
      </c>
      <c r="F7" s="8">
        <f>7.68*1000000*1.45</f>
        <v>11136000</v>
      </c>
      <c r="G7" s="11">
        <f>+F7/E7</f>
        <v>2759.8513011152418</v>
      </c>
      <c r="H7" s="11"/>
    </row>
    <row r="9" spans="3:14" ht="45" x14ac:dyDescent="0.25">
      <c r="C9" t="s">
        <v>51</v>
      </c>
      <c r="E9" s="5" t="s">
        <v>54</v>
      </c>
      <c r="G9" s="5" t="s">
        <v>55</v>
      </c>
      <c r="H9" s="5"/>
      <c r="I9" s="5" t="s">
        <v>56</v>
      </c>
      <c r="J9" s="5" t="s">
        <v>57</v>
      </c>
    </row>
    <row r="10" spans="3:14" x14ac:dyDescent="0.25">
      <c r="C10" t="s">
        <v>52</v>
      </c>
      <c r="E10">
        <v>2.5</v>
      </c>
      <c r="G10">
        <v>7.98</v>
      </c>
      <c r="I10" s="9">
        <f>+G10*1.2</f>
        <v>9.5760000000000005</v>
      </c>
      <c r="J10" s="8">
        <f>+G10*1000000/E10</f>
        <v>3192000</v>
      </c>
    </row>
    <row r="11" spans="3:14" x14ac:dyDescent="0.25">
      <c r="C11" t="s">
        <v>53</v>
      </c>
      <c r="E11">
        <v>2.2999999999999998</v>
      </c>
      <c r="G11">
        <f>+I11/1.2</f>
        <v>6.791666666666667</v>
      </c>
      <c r="I11">
        <v>8.15</v>
      </c>
      <c r="J11" s="8">
        <f>+G11*1000000/E11</f>
        <v>2952898.5507246382</v>
      </c>
    </row>
    <row r="12" spans="3:14" x14ac:dyDescent="0.25">
      <c r="C12" t="s">
        <v>58</v>
      </c>
      <c r="E12">
        <f>+E10+E11</f>
        <v>4.8</v>
      </c>
      <c r="G12" s="9">
        <f>+G10+G11</f>
        <v>14.771666666666668</v>
      </c>
      <c r="I12" s="9"/>
      <c r="J12" s="8">
        <f>+G12*1000000/E12</f>
        <v>3077430.555555556</v>
      </c>
    </row>
    <row r="18" spans="3:17" x14ac:dyDescent="0.25">
      <c r="F18">
        <v>1.95583</v>
      </c>
    </row>
    <row r="19" spans="3:17" x14ac:dyDescent="0.25">
      <c r="F19" s="8">
        <v>5000</v>
      </c>
      <c r="G19" s="8">
        <v>10000</v>
      </c>
      <c r="H19" s="8">
        <v>20000</v>
      </c>
      <c r="I19" s="8">
        <v>25000</v>
      </c>
      <c r="J19" s="8">
        <v>30000</v>
      </c>
      <c r="K19" s="8">
        <v>40000</v>
      </c>
      <c r="L19" s="8">
        <v>50000</v>
      </c>
      <c r="M19" s="8">
        <v>60000</v>
      </c>
      <c r="N19" s="8">
        <v>70000</v>
      </c>
      <c r="O19" s="8">
        <v>80000</v>
      </c>
      <c r="P19" s="8">
        <v>90000</v>
      </c>
      <c r="Q19" s="8">
        <v>100000</v>
      </c>
    </row>
    <row r="20" spans="3:17" x14ac:dyDescent="0.25">
      <c r="F20">
        <v>40</v>
      </c>
      <c r="G20">
        <v>35</v>
      </c>
      <c r="H20">
        <v>32.5</v>
      </c>
      <c r="I20">
        <v>30</v>
      </c>
      <c r="J20">
        <v>29</v>
      </c>
      <c r="K20">
        <v>28.5</v>
      </c>
      <c r="L20">
        <v>28</v>
      </c>
      <c r="M20">
        <f>+L20-3/5</f>
        <v>27.4</v>
      </c>
      <c r="N20">
        <f>+M20-3/5</f>
        <v>26.799999999999997</v>
      </c>
      <c r="O20">
        <f>+N20-3/5</f>
        <v>26.199999999999996</v>
      </c>
      <c r="P20" s="10">
        <f>+O20-3/5</f>
        <v>25.599999999999994</v>
      </c>
      <c r="Q20">
        <v>25</v>
      </c>
    </row>
    <row r="21" spans="3:17" x14ac:dyDescent="0.25">
      <c r="F21">
        <f>+F20*$F$18</f>
        <v>78.233199999999997</v>
      </c>
      <c r="G21">
        <f t="shared" ref="G21:Q21" si="0">+G20*$F$18</f>
        <v>68.454049999999995</v>
      </c>
      <c r="H21">
        <f t="shared" si="0"/>
        <v>63.564475000000002</v>
      </c>
      <c r="I21">
        <f t="shared" si="0"/>
        <v>58.674900000000001</v>
      </c>
      <c r="J21">
        <f t="shared" si="0"/>
        <v>56.719070000000002</v>
      </c>
      <c r="K21">
        <f t="shared" si="0"/>
        <v>55.741154999999999</v>
      </c>
      <c r="L21">
        <f t="shared" si="0"/>
        <v>54.763239999999996</v>
      </c>
      <c r="M21">
        <f t="shared" si="0"/>
        <v>53.589741999999994</v>
      </c>
      <c r="N21">
        <f t="shared" si="0"/>
        <v>52.416243999999992</v>
      </c>
      <c r="O21">
        <f t="shared" si="0"/>
        <v>51.24274599999999</v>
      </c>
      <c r="P21">
        <f t="shared" si="0"/>
        <v>50.069247999999988</v>
      </c>
      <c r="Q21">
        <f t="shared" si="0"/>
        <v>48.89575</v>
      </c>
    </row>
    <row r="22" spans="3:17" x14ac:dyDescent="0.25">
      <c r="F22">
        <f>ROUND(F21,0)</f>
        <v>78</v>
      </c>
      <c r="G22">
        <f t="shared" ref="G22:Q22" si="1">ROUND(G21,0)</f>
        <v>68</v>
      </c>
      <c r="H22">
        <f t="shared" si="1"/>
        <v>64</v>
      </c>
      <c r="I22">
        <f t="shared" si="1"/>
        <v>59</v>
      </c>
      <c r="J22">
        <f t="shared" si="1"/>
        <v>57</v>
      </c>
      <c r="K22">
        <f t="shared" si="1"/>
        <v>56</v>
      </c>
      <c r="L22">
        <f t="shared" si="1"/>
        <v>55</v>
      </c>
      <c r="M22">
        <f t="shared" si="1"/>
        <v>54</v>
      </c>
      <c r="N22">
        <f t="shared" si="1"/>
        <v>52</v>
      </c>
      <c r="O22">
        <f t="shared" si="1"/>
        <v>51</v>
      </c>
      <c r="P22">
        <f t="shared" si="1"/>
        <v>50</v>
      </c>
      <c r="Q22">
        <f t="shared" si="1"/>
        <v>49</v>
      </c>
    </row>
    <row r="24" spans="3:17" x14ac:dyDescent="0.25">
      <c r="C24" t="s">
        <v>59</v>
      </c>
      <c r="D24" t="s">
        <v>60</v>
      </c>
      <c r="E24" t="s">
        <v>61</v>
      </c>
      <c r="F24" t="s">
        <v>62</v>
      </c>
    </row>
    <row r="25" spans="3:17" x14ac:dyDescent="0.25">
      <c r="C25" t="s">
        <v>0</v>
      </c>
      <c r="D25" s="8">
        <v>10000</v>
      </c>
      <c r="E25" s="8">
        <v>3333300</v>
      </c>
      <c r="F25">
        <f t="shared" ref="F25:F36" si="2">+E25/D25</f>
        <v>333.33</v>
      </c>
    </row>
    <row r="26" spans="3:17" x14ac:dyDescent="0.25">
      <c r="C26" t="s">
        <v>1</v>
      </c>
      <c r="D26" s="8">
        <v>16800</v>
      </c>
      <c r="E26" s="8">
        <v>4299211.111111111</v>
      </c>
      <c r="F26">
        <f t="shared" si="2"/>
        <v>255.90542328042326</v>
      </c>
    </row>
    <row r="27" spans="3:17" x14ac:dyDescent="0.25">
      <c r="C27" t="s">
        <v>2</v>
      </c>
      <c r="D27" s="8">
        <v>19600</v>
      </c>
      <c r="E27" s="8">
        <v>5009000</v>
      </c>
      <c r="F27">
        <f t="shared" si="2"/>
        <v>255.5612244897959</v>
      </c>
    </row>
    <row r="28" spans="3:17" x14ac:dyDescent="0.25">
      <c r="C28" t="s">
        <v>3</v>
      </c>
      <c r="D28" s="8">
        <v>88000</v>
      </c>
      <c r="E28" s="8">
        <v>29333300</v>
      </c>
      <c r="F28">
        <f t="shared" si="2"/>
        <v>333.33295454545453</v>
      </c>
    </row>
    <row r="29" spans="3:17" x14ac:dyDescent="0.25">
      <c r="C29" t="s">
        <v>7</v>
      </c>
      <c r="D29" s="8">
        <v>500</v>
      </c>
      <c r="E29" s="8">
        <v>1611100</v>
      </c>
      <c r="F29">
        <f t="shared" si="2"/>
        <v>3222.2</v>
      </c>
    </row>
    <row r="30" spans="3:17" x14ac:dyDescent="0.25">
      <c r="D30" s="8"/>
      <c r="E30" s="8"/>
    </row>
    <row r="31" spans="3:17" x14ac:dyDescent="0.25">
      <c r="C31" t="s">
        <v>65</v>
      </c>
      <c r="D31" s="8">
        <v>33552</v>
      </c>
      <c r="E31" s="8">
        <v>10811000</v>
      </c>
      <c r="F31">
        <f t="shared" si="2"/>
        <v>322.21626132570339</v>
      </c>
    </row>
    <row r="32" spans="3:17" x14ac:dyDescent="0.25">
      <c r="D32" s="8"/>
      <c r="E32" s="8"/>
    </row>
    <row r="33" spans="3:6" x14ac:dyDescent="0.25">
      <c r="C33" t="s">
        <v>4</v>
      </c>
      <c r="D33" s="8">
        <v>2190</v>
      </c>
      <c r="E33" s="8">
        <v>4282700</v>
      </c>
      <c r="F33">
        <f t="shared" si="2"/>
        <v>1955.5707762557079</v>
      </c>
    </row>
    <row r="34" spans="3:6" x14ac:dyDescent="0.25">
      <c r="D34" s="8"/>
      <c r="E34" s="8"/>
    </row>
    <row r="35" spans="3:6" x14ac:dyDescent="0.25">
      <c r="C35" t="s">
        <v>6</v>
      </c>
      <c r="D35" s="8">
        <v>30393</v>
      </c>
      <c r="E35" s="8">
        <v>8443000</v>
      </c>
      <c r="F35">
        <f t="shared" si="2"/>
        <v>277.7942289342941</v>
      </c>
    </row>
    <row r="36" spans="3:6" x14ac:dyDescent="0.25">
      <c r="D36" s="12">
        <f>SUM(D25:D35)</f>
        <v>201035</v>
      </c>
      <c r="E36" s="12">
        <f>SUM(E25:E35)</f>
        <v>67122611.111111104</v>
      </c>
      <c r="F36" s="13">
        <f t="shared" si="2"/>
        <v>333.88519964738032</v>
      </c>
    </row>
    <row r="37" spans="3:6" x14ac:dyDescent="0.25">
      <c r="D37" s="8"/>
      <c r="E37" s="8"/>
    </row>
    <row r="38" spans="3:6" x14ac:dyDescent="0.25">
      <c r="D38" s="8"/>
      <c r="E38" s="8"/>
    </row>
    <row r="39" spans="3:6" x14ac:dyDescent="0.25">
      <c r="C39" t="s">
        <v>63</v>
      </c>
      <c r="D39" t="s">
        <v>60</v>
      </c>
      <c r="E39" t="s">
        <v>61</v>
      </c>
      <c r="F39" t="s">
        <v>62</v>
      </c>
    </row>
    <row r="40" spans="3:6" x14ac:dyDescent="0.25">
      <c r="D40" s="8"/>
      <c r="E40" s="8"/>
    </row>
    <row r="41" spans="3:6" x14ac:dyDescent="0.25">
      <c r="D41" s="8"/>
      <c r="E41" s="8"/>
    </row>
    <row r="42" spans="3:6" x14ac:dyDescent="0.25">
      <c r="C42" t="s">
        <v>7</v>
      </c>
      <c r="D42" s="8">
        <v>9000</v>
      </c>
      <c r="E42" s="8">
        <v>3150000</v>
      </c>
      <c r="F42">
        <f>+E42/D42</f>
        <v>350</v>
      </c>
    </row>
    <row r="43" spans="3:6" x14ac:dyDescent="0.25">
      <c r="C43" t="s">
        <v>2</v>
      </c>
      <c r="D43" s="8">
        <v>12500</v>
      </c>
      <c r="E43" s="8">
        <v>4035000</v>
      </c>
      <c r="F43">
        <f>+E43/D43</f>
        <v>322.8</v>
      </c>
    </row>
    <row r="44" spans="3:6" x14ac:dyDescent="0.25">
      <c r="C44" t="s">
        <v>4</v>
      </c>
      <c r="D44" s="8">
        <v>4564</v>
      </c>
      <c r="E44" s="8">
        <v>2003000</v>
      </c>
      <c r="F44">
        <f>+E44/D44</f>
        <v>438.86941279579315</v>
      </c>
    </row>
    <row r="45" spans="3:6" x14ac:dyDescent="0.25">
      <c r="C45" t="s">
        <v>5</v>
      </c>
      <c r="D45" s="8">
        <v>12000</v>
      </c>
      <c r="E45" s="8">
        <v>4933300</v>
      </c>
      <c r="F45">
        <f>+E45/D45</f>
        <v>411.10833333333335</v>
      </c>
    </row>
    <row r="46" spans="3:6" x14ac:dyDescent="0.25">
      <c r="C46" t="s">
        <v>8</v>
      </c>
      <c r="D46" s="8">
        <v>14000</v>
      </c>
      <c r="E46" s="8">
        <v>3577777.7777777771</v>
      </c>
      <c r="F46">
        <f>+E46/D46</f>
        <v>255.55555555555551</v>
      </c>
    </row>
    <row r="47" spans="3:6" x14ac:dyDescent="0.25">
      <c r="D47" s="8"/>
      <c r="E47" s="8"/>
    </row>
    <row r="48" spans="3:6" x14ac:dyDescent="0.25">
      <c r="C48" t="s">
        <v>64</v>
      </c>
      <c r="D48" s="8" t="s">
        <v>60</v>
      </c>
      <c r="E48" s="8" t="s">
        <v>61</v>
      </c>
      <c r="F48" t="s">
        <v>62</v>
      </c>
    </row>
    <row r="49" spans="3:6" x14ac:dyDescent="0.25">
      <c r="C49" t="s">
        <v>0</v>
      </c>
      <c r="D49" s="8">
        <v>11300</v>
      </c>
      <c r="E49" s="8">
        <v>4645600</v>
      </c>
      <c r="F49">
        <f t="shared" ref="F49:F54" si="3">+E49/D49</f>
        <v>411.11504424778764</v>
      </c>
    </row>
    <row r="50" spans="3:6" x14ac:dyDescent="0.25">
      <c r="D50" s="8"/>
      <c r="E50" s="8"/>
    </row>
    <row r="51" spans="3:6" x14ac:dyDescent="0.25">
      <c r="C51" t="s">
        <v>7</v>
      </c>
      <c r="D51" s="8">
        <v>2500</v>
      </c>
      <c r="E51" s="8">
        <v>875000</v>
      </c>
      <c r="F51">
        <f t="shared" si="3"/>
        <v>350</v>
      </c>
    </row>
    <row r="52" spans="3:6" x14ac:dyDescent="0.25">
      <c r="C52" t="s">
        <v>3</v>
      </c>
      <c r="D52" s="8">
        <v>1069</v>
      </c>
      <c r="E52" s="8">
        <v>439500</v>
      </c>
      <c r="F52">
        <f t="shared" si="3"/>
        <v>411.13189897100091</v>
      </c>
    </row>
    <row r="53" spans="3:6" x14ac:dyDescent="0.25">
      <c r="D53" s="8"/>
      <c r="E53" s="8"/>
    </row>
    <row r="54" spans="3:6" x14ac:dyDescent="0.25">
      <c r="D54" s="12">
        <f>SUM(D40:D46,D49:D53)</f>
        <v>66933</v>
      </c>
      <c r="E54" s="12">
        <f>SUM(E40:E46,E49:E53)</f>
        <v>23659177.777777776</v>
      </c>
      <c r="F54" s="13">
        <f t="shared" si="3"/>
        <v>353.47553191665958</v>
      </c>
    </row>
    <row r="55" spans="3:6" x14ac:dyDescent="0.25">
      <c r="D55" s="8"/>
      <c r="E55" s="8"/>
      <c r="F55" s="13"/>
    </row>
    <row r="56" spans="3:6" x14ac:dyDescent="0.25">
      <c r="D56" s="8"/>
      <c r="E56" s="8"/>
    </row>
    <row r="57" spans="3:6" x14ac:dyDescent="0.25">
      <c r="D57" s="8"/>
      <c r="E57" s="8"/>
    </row>
    <row r="58" spans="3:6" x14ac:dyDescent="0.25">
      <c r="D58" s="8"/>
      <c r="E58" s="8"/>
    </row>
    <row r="59" spans="3:6" x14ac:dyDescent="0.25">
      <c r="D59" s="8"/>
      <c r="E59" s="8"/>
    </row>
    <row r="60" spans="3:6" x14ac:dyDescent="0.25">
      <c r="D60" s="8"/>
      <c r="E60" s="8"/>
    </row>
    <row r="61" spans="3:6" x14ac:dyDescent="0.25">
      <c r="D61" s="8"/>
      <c r="E61" s="8"/>
    </row>
    <row r="62" spans="3:6" x14ac:dyDescent="0.25">
      <c r="D62" s="8"/>
      <c r="E62" s="8"/>
    </row>
    <row r="63" spans="3:6" x14ac:dyDescent="0.25">
      <c r="D63" s="8"/>
      <c r="E63" s="8"/>
    </row>
    <row r="64" spans="3:6" x14ac:dyDescent="0.25">
      <c r="D64" s="8"/>
      <c r="E64" s="8"/>
    </row>
    <row r="65" spans="4:5" x14ac:dyDescent="0.25">
      <c r="D65" s="8"/>
      <c r="E65" s="8"/>
    </row>
    <row r="66" spans="4:5" x14ac:dyDescent="0.25">
      <c r="D66" s="8"/>
      <c r="E66" s="8"/>
    </row>
    <row r="67" spans="4:5" x14ac:dyDescent="0.25">
      <c r="D67" s="8"/>
      <c r="E67" s="8"/>
    </row>
    <row r="68" spans="4:5" x14ac:dyDescent="0.25">
      <c r="D68" s="8"/>
      <c r="E68" s="8"/>
    </row>
    <row r="69" spans="4:5" x14ac:dyDescent="0.25">
      <c r="D69" s="8"/>
      <c r="E69" s="8"/>
    </row>
    <row r="70" spans="4:5" x14ac:dyDescent="0.25">
      <c r="D70" s="8"/>
      <c r="E70" s="8"/>
    </row>
    <row r="71" spans="4:5" x14ac:dyDescent="0.25">
      <c r="D71" s="8"/>
      <c r="E71" s="8"/>
    </row>
    <row r="72" spans="4:5" x14ac:dyDescent="0.25">
      <c r="D72" s="8"/>
      <c r="E72" s="8"/>
    </row>
    <row r="73" spans="4:5" x14ac:dyDescent="0.25">
      <c r="D73" s="8"/>
      <c r="E73" s="8"/>
    </row>
    <row r="74" spans="4:5" x14ac:dyDescent="0.25">
      <c r="D74" s="8"/>
      <c r="E74" s="8"/>
    </row>
    <row r="75" spans="4:5" x14ac:dyDescent="0.25">
      <c r="D75" s="8"/>
      <c r="E75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D39"/>
  <sheetViews>
    <sheetView topLeftCell="A4" workbookViewId="0">
      <selection activeCell="F28" sqref="F28"/>
    </sheetView>
  </sheetViews>
  <sheetFormatPr defaultRowHeight="15" x14ac:dyDescent="0.25"/>
  <cols>
    <col min="2" max="2" width="49" customWidth="1"/>
    <col min="3" max="3" width="11.140625" customWidth="1"/>
    <col min="4" max="4" width="16.140625" customWidth="1"/>
  </cols>
  <sheetData>
    <row r="3" spans="2:4" ht="30" x14ac:dyDescent="0.25">
      <c r="B3" s="5" t="s">
        <v>37</v>
      </c>
      <c r="C3" s="2" t="s">
        <v>36</v>
      </c>
    </row>
    <row r="5" spans="2:4" x14ac:dyDescent="0.25">
      <c r="B5" t="s">
        <v>10</v>
      </c>
      <c r="C5" s="2" t="s">
        <v>9</v>
      </c>
    </row>
    <row r="6" spans="2:4" x14ac:dyDescent="0.25">
      <c r="C6" s="5" t="s">
        <v>31</v>
      </c>
      <c r="D6" t="s">
        <v>34</v>
      </c>
    </row>
    <row r="7" spans="2:4" ht="47.25" x14ac:dyDescent="0.25">
      <c r="B7" s="5" t="s">
        <v>30</v>
      </c>
      <c r="C7" s="5">
        <v>1600</v>
      </c>
      <c r="D7">
        <f>+C7/20</f>
        <v>80</v>
      </c>
    </row>
    <row r="8" spans="2:4" ht="45" x14ac:dyDescent="0.25">
      <c r="B8" s="5" t="s">
        <v>32</v>
      </c>
      <c r="C8" s="5">
        <v>2800</v>
      </c>
      <c r="D8">
        <f>+C8/50</f>
        <v>56</v>
      </c>
    </row>
    <row r="9" spans="2:4" ht="45" x14ac:dyDescent="0.25">
      <c r="B9" s="5" t="s">
        <v>33</v>
      </c>
      <c r="C9" s="5">
        <v>4550</v>
      </c>
      <c r="D9">
        <f>+C9/100</f>
        <v>45.5</v>
      </c>
    </row>
    <row r="10" spans="2:4" x14ac:dyDescent="0.25">
      <c r="C10" s="6" t="s">
        <v>35</v>
      </c>
    </row>
    <row r="11" spans="2:4" x14ac:dyDescent="0.25">
      <c r="C11" s="2"/>
    </row>
    <row r="12" spans="2:4" x14ac:dyDescent="0.25">
      <c r="B12" s="5" t="s">
        <v>39</v>
      </c>
      <c r="C12" s="7">
        <v>5</v>
      </c>
      <c r="D12" s="2" t="s">
        <v>40</v>
      </c>
    </row>
    <row r="14" spans="2:4" ht="30" x14ac:dyDescent="0.25">
      <c r="B14" s="5" t="s">
        <v>41</v>
      </c>
      <c r="C14">
        <v>2.19</v>
      </c>
    </row>
    <row r="20" spans="2:2" x14ac:dyDescent="0.25">
      <c r="B20" s="1" t="s">
        <v>28</v>
      </c>
    </row>
    <row r="21" spans="2:2" ht="25.5" x14ac:dyDescent="0.25">
      <c r="B21" s="3" t="s">
        <v>11</v>
      </c>
    </row>
    <row r="22" spans="2:2" x14ac:dyDescent="0.25">
      <c r="B22" s="3" t="s">
        <v>12</v>
      </c>
    </row>
    <row r="23" spans="2:2" x14ac:dyDescent="0.25">
      <c r="B23" s="3" t="s">
        <v>13</v>
      </c>
    </row>
    <row r="24" spans="2:2" x14ac:dyDescent="0.25">
      <c r="B24" s="3" t="s">
        <v>14</v>
      </c>
    </row>
    <row r="25" spans="2:2" ht="25.5" x14ac:dyDescent="0.25">
      <c r="B25" s="3" t="s">
        <v>15</v>
      </c>
    </row>
    <row r="26" spans="2:2" x14ac:dyDescent="0.25">
      <c r="B26" s="3" t="s">
        <v>16</v>
      </c>
    </row>
    <row r="27" spans="2:2" x14ac:dyDescent="0.25">
      <c r="B27" s="3" t="s">
        <v>17</v>
      </c>
    </row>
    <row r="28" spans="2:2" x14ac:dyDescent="0.25">
      <c r="B28" s="3" t="s">
        <v>18</v>
      </c>
    </row>
    <row r="30" spans="2:2" ht="25.5" x14ac:dyDescent="0.25">
      <c r="B30" s="4" t="s">
        <v>29</v>
      </c>
    </row>
    <row r="31" spans="2:2" x14ac:dyDescent="0.25">
      <c r="B31" s="3" t="s">
        <v>19</v>
      </c>
    </row>
    <row r="32" spans="2:2" x14ac:dyDescent="0.25">
      <c r="B32" s="3" t="s">
        <v>20</v>
      </c>
    </row>
    <row r="33" spans="2:2" x14ac:dyDescent="0.25">
      <c r="B33" s="3" t="s">
        <v>21</v>
      </c>
    </row>
    <row r="34" spans="2:2" x14ac:dyDescent="0.25">
      <c r="B34" s="3" t="s">
        <v>22</v>
      </c>
    </row>
    <row r="35" spans="2:2" x14ac:dyDescent="0.25">
      <c r="B35" s="3" t="s">
        <v>23</v>
      </c>
    </row>
    <row r="36" spans="2:2" ht="38.25" x14ac:dyDescent="0.25">
      <c r="B36" s="3" t="s">
        <v>24</v>
      </c>
    </row>
    <row r="37" spans="2:2" x14ac:dyDescent="0.25">
      <c r="B37" s="3" t="s">
        <v>25</v>
      </c>
    </row>
    <row r="38" spans="2:2" x14ac:dyDescent="0.25">
      <c r="B38" s="3" t="s">
        <v>26</v>
      </c>
    </row>
    <row r="39" spans="2:2" x14ac:dyDescent="0.25">
      <c r="B39" s="3" t="s">
        <v>27</v>
      </c>
    </row>
  </sheetData>
  <hyperlinks>
    <hyperlink ref="C5" r:id="rId1"/>
    <hyperlink ref="C3" r:id="rId2" location="TopOfPage"/>
    <hyperlink ref="D12" r:id="rId3"/>
  </hyperlinks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0" workbookViewId="0">
      <selection activeCell="B4" sqref="B4:B8"/>
    </sheetView>
  </sheetViews>
  <sheetFormatPr defaultRowHeight="15" x14ac:dyDescent="0.25"/>
  <cols>
    <col min="1" max="1" width="13.5703125" customWidth="1"/>
    <col min="2" max="2" width="13.28515625" customWidth="1"/>
    <col min="3" max="3" width="13.85546875" customWidth="1"/>
    <col min="4" max="4" width="14" customWidth="1"/>
    <col min="5" max="5" width="13.7109375" customWidth="1"/>
    <col min="6" max="6" width="12.5703125" customWidth="1"/>
    <col min="7" max="7" width="11.85546875" customWidth="1"/>
    <col min="8" max="8" width="13.140625" customWidth="1"/>
    <col min="9" max="9" width="13.28515625" customWidth="1"/>
    <col min="10" max="10" width="15" customWidth="1"/>
    <col min="11" max="12" width="15.140625" customWidth="1"/>
  </cols>
  <sheetData>
    <row r="1" spans="1:12" ht="31.5" customHeight="1" x14ac:dyDescent="0.25">
      <c r="J1" s="112" t="s">
        <v>164</v>
      </c>
      <c r="K1" s="113"/>
      <c r="L1" s="113"/>
    </row>
    <row r="2" spans="1:12" ht="24.75" customHeight="1" thickBot="1" x14ac:dyDescent="0.3">
      <c r="A2" s="114" t="s">
        <v>165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44.75" thickBot="1" x14ac:dyDescent="0.3">
      <c r="A3" s="15" t="s">
        <v>104</v>
      </c>
      <c r="B3" s="16" t="s">
        <v>105</v>
      </c>
      <c r="C3" s="16" t="s">
        <v>106</v>
      </c>
      <c r="D3" s="16" t="s">
        <v>107</v>
      </c>
      <c r="E3" s="16" t="s">
        <v>108</v>
      </c>
      <c r="F3" s="16" t="s">
        <v>109</v>
      </c>
      <c r="G3" s="16" t="s">
        <v>110</v>
      </c>
      <c r="H3" s="16" t="s">
        <v>111</v>
      </c>
      <c r="I3" s="16" t="s">
        <v>112</v>
      </c>
      <c r="J3" s="16" t="s">
        <v>113</v>
      </c>
      <c r="K3" s="16" t="s">
        <v>114</v>
      </c>
      <c r="L3" s="16" t="s">
        <v>115</v>
      </c>
    </row>
    <row r="4" spans="1:12" ht="24.75" thickBot="1" x14ac:dyDescent="0.3">
      <c r="A4" s="110" t="s">
        <v>116</v>
      </c>
      <c r="B4" s="110" t="s">
        <v>117</v>
      </c>
      <c r="C4" s="110" t="s">
        <v>118</v>
      </c>
      <c r="D4" s="17" t="s">
        <v>119</v>
      </c>
      <c r="E4" s="17">
        <v>250</v>
      </c>
      <c r="F4" s="17">
        <v>180</v>
      </c>
      <c r="G4" s="17">
        <v>0</v>
      </c>
      <c r="H4" s="110" t="s">
        <v>120</v>
      </c>
      <c r="I4" s="110" t="s">
        <v>121</v>
      </c>
      <c r="J4" s="110">
        <v>53</v>
      </c>
      <c r="K4" s="110">
        <v>25</v>
      </c>
      <c r="L4" s="110">
        <v>0</v>
      </c>
    </row>
    <row r="5" spans="1:12" ht="36.75" thickBot="1" x14ac:dyDescent="0.3">
      <c r="A5" s="115"/>
      <c r="B5" s="115"/>
      <c r="C5" s="115"/>
      <c r="D5" s="17" t="s">
        <v>122</v>
      </c>
      <c r="E5" s="17">
        <v>2000</v>
      </c>
      <c r="F5" s="17">
        <v>1300</v>
      </c>
      <c r="G5" s="17">
        <v>0</v>
      </c>
      <c r="H5" s="115"/>
      <c r="I5" s="115"/>
      <c r="J5" s="115"/>
      <c r="K5" s="115"/>
      <c r="L5" s="115"/>
    </row>
    <row r="6" spans="1:12" ht="120.75" thickBot="1" x14ac:dyDescent="0.3">
      <c r="A6" s="115"/>
      <c r="B6" s="115"/>
      <c r="C6" s="115"/>
      <c r="D6" s="17" t="s">
        <v>123</v>
      </c>
      <c r="E6" s="17">
        <v>50000</v>
      </c>
      <c r="F6" s="17">
        <v>20000</v>
      </c>
      <c r="G6" s="17">
        <v>0</v>
      </c>
      <c r="H6" s="115"/>
      <c r="I6" s="115"/>
      <c r="J6" s="115"/>
      <c r="K6" s="115"/>
      <c r="L6" s="115"/>
    </row>
    <row r="7" spans="1:12" ht="84.75" thickBot="1" x14ac:dyDescent="0.3">
      <c r="A7" s="115"/>
      <c r="B7" s="115"/>
      <c r="C7" s="115"/>
      <c r="D7" s="17" t="s">
        <v>124</v>
      </c>
      <c r="E7" s="17">
        <v>4500</v>
      </c>
      <c r="F7" s="17">
        <v>3250</v>
      </c>
      <c r="G7" s="17">
        <v>0</v>
      </c>
      <c r="H7" s="115"/>
      <c r="I7" s="115"/>
      <c r="J7" s="115"/>
      <c r="K7" s="115"/>
      <c r="L7" s="115"/>
    </row>
    <row r="8" spans="1:12" ht="84.75" thickBot="1" x14ac:dyDescent="0.3">
      <c r="A8" s="111"/>
      <c r="B8" s="111"/>
      <c r="C8" s="111"/>
      <c r="D8" s="17" t="s">
        <v>125</v>
      </c>
      <c r="E8" s="17">
        <v>300</v>
      </c>
      <c r="F8" s="17">
        <v>200</v>
      </c>
      <c r="G8" s="17">
        <v>0</v>
      </c>
      <c r="H8" s="111"/>
      <c r="I8" s="111"/>
      <c r="J8" s="111"/>
      <c r="K8" s="111"/>
      <c r="L8" s="111"/>
    </row>
    <row r="9" spans="1:12" ht="15.75" thickBot="1" x14ac:dyDescent="0.3">
      <c r="A9" s="18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24.75" thickBot="1" x14ac:dyDescent="0.3">
      <c r="A10" s="110" t="s">
        <v>116</v>
      </c>
      <c r="B10" s="110" t="s">
        <v>126</v>
      </c>
      <c r="C10" s="110" t="s">
        <v>127</v>
      </c>
      <c r="D10" s="17" t="s">
        <v>119</v>
      </c>
      <c r="E10" s="17">
        <v>130</v>
      </c>
      <c r="F10" s="17">
        <v>70</v>
      </c>
      <c r="G10" s="17">
        <v>0</v>
      </c>
      <c r="H10" s="110" t="s">
        <v>120</v>
      </c>
      <c r="I10" s="110" t="s">
        <v>128</v>
      </c>
      <c r="J10" s="110">
        <v>11</v>
      </c>
      <c r="K10" s="110">
        <v>5</v>
      </c>
      <c r="L10" s="110">
        <v>0</v>
      </c>
    </row>
    <row r="11" spans="1:12" ht="36.75" thickBot="1" x14ac:dyDescent="0.3">
      <c r="A11" s="115"/>
      <c r="B11" s="115"/>
      <c r="C11" s="115"/>
      <c r="D11" s="17" t="s">
        <v>122</v>
      </c>
      <c r="E11" s="17">
        <v>900</v>
      </c>
      <c r="F11" s="17">
        <v>500</v>
      </c>
      <c r="G11" s="17">
        <v>0</v>
      </c>
      <c r="H11" s="115"/>
      <c r="I11" s="115"/>
      <c r="J11" s="115"/>
      <c r="K11" s="115"/>
      <c r="L11" s="115"/>
    </row>
    <row r="12" spans="1:12" ht="36.75" thickBot="1" x14ac:dyDescent="0.3">
      <c r="A12" s="111"/>
      <c r="B12" s="111"/>
      <c r="C12" s="111"/>
      <c r="D12" s="17" t="s">
        <v>129</v>
      </c>
      <c r="E12" s="17">
        <v>11</v>
      </c>
      <c r="F12" s="17">
        <v>5</v>
      </c>
      <c r="G12" s="17">
        <v>0</v>
      </c>
      <c r="H12" s="111"/>
      <c r="I12" s="111"/>
      <c r="J12" s="111"/>
      <c r="K12" s="111"/>
      <c r="L12" s="111"/>
    </row>
    <row r="13" spans="1:12" ht="24.75" thickBot="1" x14ac:dyDescent="0.3">
      <c r="A13" s="110" t="s">
        <v>116</v>
      </c>
      <c r="B13" s="110" t="s">
        <v>130</v>
      </c>
      <c r="C13" s="110" t="s">
        <v>131</v>
      </c>
      <c r="D13" s="17" t="s">
        <v>119</v>
      </c>
      <c r="E13" s="17">
        <v>50</v>
      </c>
      <c r="F13" s="17">
        <v>0</v>
      </c>
      <c r="G13" s="17">
        <v>0</v>
      </c>
      <c r="H13" s="110" t="s">
        <v>132</v>
      </c>
      <c r="I13" s="110" t="s">
        <v>133</v>
      </c>
      <c r="J13" s="110">
        <v>16</v>
      </c>
      <c r="K13" s="110">
        <v>0</v>
      </c>
      <c r="L13" s="110">
        <v>0</v>
      </c>
    </row>
    <row r="14" spans="1:12" ht="36.75" thickBot="1" x14ac:dyDescent="0.3">
      <c r="A14" s="115"/>
      <c r="B14" s="115"/>
      <c r="C14" s="115"/>
      <c r="D14" s="17" t="s">
        <v>122</v>
      </c>
      <c r="E14" s="17">
        <v>300</v>
      </c>
      <c r="F14" s="17">
        <v>0</v>
      </c>
      <c r="G14" s="17">
        <v>0</v>
      </c>
      <c r="H14" s="115"/>
      <c r="I14" s="115"/>
      <c r="J14" s="115"/>
      <c r="K14" s="115"/>
      <c r="L14" s="115"/>
    </row>
    <row r="15" spans="1:12" ht="48.75" thickBot="1" x14ac:dyDescent="0.3">
      <c r="A15" s="111"/>
      <c r="B15" s="111"/>
      <c r="C15" s="111"/>
      <c r="D15" s="17" t="s">
        <v>134</v>
      </c>
      <c r="E15" s="17">
        <v>16</v>
      </c>
      <c r="F15" s="17">
        <v>0</v>
      </c>
      <c r="G15" s="17">
        <v>0</v>
      </c>
      <c r="H15" s="111"/>
      <c r="I15" s="111"/>
      <c r="J15" s="111"/>
      <c r="K15" s="111"/>
      <c r="L15" s="111"/>
    </row>
    <row r="16" spans="1:12" ht="24.75" thickBot="1" x14ac:dyDescent="0.3">
      <c r="A16" s="110" t="s">
        <v>116</v>
      </c>
      <c r="B16" s="110" t="s">
        <v>135</v>
      </c>
      <c r="C16" s="110" t="s">
        <v>136</v>
      </c>
      <c r="D16" s="17" t="s">
        <v>119</v>
      </c>
      <c r="E16" s="17">
        <v>40</v>
      </c>
      <c r="F16" s="17">
        <v>0</v>
      </c>
      <c r="G16" s="17">
        <v>0</v>
      </c>
      <c r="H16" s="110" t="s">
        <v>132</v>
      </c>
      <c r="I16" s="110" t="s">
        <v>133</v>
      </c>
      <c r="J16" s="110">
        <v>7</v>
      </c>
      <c r="K16" s="110">
        <v>0</v>
      </c>
      <c r="L16" s="110">
        <v>0</v>
      </c>
    </row>
    <row r="17" spans="1:12" ht="36.75" thickBot="1" x14ac:dyDescent="0.3">
      <c r="A17" s="115"/>
      <c r="B17" s="115"/>
      <c r="C17" s="115"/>
      <c r="D17" s="17" t="s">
        <v>122</v>
      </c>
      <c r="E17" s="17">
        <v>230</v>
      </c>
      <c r="F17" s="17">
        <v>0</v>
      </c>
      <c r="G17" s="17">
        <v>0</v>
      </c>
      <c r="H17" s="115"/>
      <c r="I17" s="115"/>
      <c r="J17" s="115"/>
      <c r="K17" s="115"/>
      <c r="L17" s="115"/>
    </row>
    <row r="18" spans="1:12" ht="48.75" thickBot="1" x14ac:dyDescent="0.3">
      <c r="A18" s="111"/>
      <c r="B18" s="111"/>
      <c r="C18" s="111"/>
      <c r="D18" s="17" t="s">
        <v>134</v>
      </c>
      <c r="E18" s="17">
        <v>7</v>
      </c>
      <c r="F18" s="17">
        <v>0</v>
      </c>
      <c r="G18" s="17">
        <v>0</v>
      </c>
      <c r="H18" s="111"/>
      <c r="I18" s="111"/>
      <c r="J18" s="111"/>
      <c r="K18" s="111"/>
      <c r="L18" s="111"/>
    </row>
    <row r="19" spans="1:12" ht="24.75" thickBot="1" x14ac:dyDescent="0.3">
      <c r="A19" s="110" t="s">
        <v>116</v>
      </c>
      <c r="B19" s="110" t="s">
        <v>137</v>
      </c>
      <c r="C19" s="110" t="s">
        <v>138</v>
      </c>
      <c r="D19" s="17" t="s">
        <v>119</v>
      </c>
      <c r="E19" s="17">
        <v>600</v>
      </c>
      <c r="F19" s="17">
        <v>450</v>
      </c>
      <c r="G19" s="17">
        <v>200</v>
      </c>
      <c r="H19" s="110" t="s">
        <v>139</v>
      </c>
      <c r="I19" s="110" t="s">
        <v>140</v>
      </c>
      <c r="J19" s="110">
        <v>6000</v>
      </c>
      <c r="K19" s="110">
        <v>3000</v>
      </c>
      <c r="L19" s="110">
        <v>700</v>
      </c>
    </row>
    <row r="20" spans="1:12" ht="36.75" thickBot="1" x14ac:dyDescent="0.3">
      <c r="A20" s="115"/>
      <c r="B20" s="115"/>
      <c r="C20" s="115"/>
      <c r="D20" s="17" t="s">
        <v>122</v>
      </c>
      <c r="E20" s="17">
        <v>4200</v>
      </c>
      <c r="F20" s="17">
        <v>3100</v>
      </c>
      <c r="G20" s="17">
        <v>1000</v>
      </c>
      <c r="H20" s="115"/>
      <c r="I20" s="115"/>
      <c r="J20" s="115"/>
      <c r="K20" s="115"/>
      <c r="L20" s="115"/>
    </row>
    <row r="21" spans="1:12" ht="84.75" thickBot="1" x14ac:dyDescent="0.3">
      <c r="A21" s="111"/>
      <c r="B21" s="111"/>
      <c r="C21" s="111"/>
      <c r="D21" s="17" t="s">
        <v>124</v>
      </c>
      <c r="E21" s="17">
        <v>26000</v>
      </c>
      <c r="F21" s="17">
        <v>20000</v>
      </c>
      <c r="G21" s="17">
        <v>8000</v>
      </c>
      <c r="H21" s="111"/>
      <c r="I21" s="111"/>
      <c r="J21" s="111"/>
      <c r="K21" s="111"/>
      <c r="L21" s="111"/>
    </row>
    <row r="22" spans="1:12" ht="24.75" thickBot="1" x14ac:dyDescent="0.3">
      <c r="A22" s="110" t="s">
        <v>116</v>
      </c>
      <c r="B22" s="110" t="s">
        <v>137</v>
      </c>
      <c r="C22" s="110" t="s">
        <v>141</v>
      </c>
      <c r="D22" s="17" t="s">
        <v>119</v>
      </c>
      <c r="E22" s="17">
        <v>400</v>
      </c>
      <c r="F22" s="17">
        <v>250</v>
      </c>
      <c r="G22" s="17">
        <v>100</v>
      </c>
      <c r="H22" s="110" t="s">
        <v>139</v>
      </c>
      <c r="I22" s="110" t="s">
        <v>140</v>
      </c>
      <c r="J22" s="110">
        <v>2400</v>
      </c>
      <c r="K22" s="110">
        <v>1500</v>
      </c>
      <c r="L22" s="110">
        <v>350</v>
      </c>
    </row>
    <row r="23" spans="1:12" ht="36.75" thickBot="1" x14ac:dyDescent="0.3">
      <c r="A23" s="115"/>
      <c r="B23" s="115"/>
      <c r="C23" s="115"/>
      <c r="D23" s="17" t="s">
        <v>122</v>
      </c>
      <c r="E23" s="17">
        <v>2200</v>
      </c>
      <c r="F23" s="17">
        <v>1100</v>
      </c>
      <c r="G23" s="17">
        <v>300</v>
      </c>
      <c r="H23" s="115"/>
      <c r="I23" s="115"/>
      <c r="J23" s="115"/>
      <c r="K23" s="115"/>
      <c r="L23" s="115"/>
    </row>
    <row r="24" spans="1:12" ht="84.75" thickBot="1" x14ac:dyDescent="0.3">
      <c r="A24" s="111"/>
      <c r="B24" s="111"/>
      <c r="C24" s="111"/>
      <c r="D24" s="17" t="s">
        <v>142</v>
      </c>
      <c r="E24" s="17">
        <v>3500</v>
      </c>
      <c r="F24" s="17">
        <v>1500</v>
      </c>
      <c r="G24" s="17">
        <v>1000</v>
      </c>
      <c r="H24" s="111"/>
      <c r="I24" s="111"/>
      <c r="J24" s="111"/>
      <c r="K24" s="111"/>
      <c r="L24" s="111"/>
    </row>
    <row r="25" spans="1:12" ht="24.75" thickBot="1" x14ac:dyDescent="0.3">
      <c r="A25" s="110" t="s">
        <v>116</v>
      </c>
      <c r="B25" s="110" t="s">
        <v>137</v>
      </c>
      <c r="C25" s="110" t="s">
        <v>143</v>
      </c>
      <c r="D25" s="17" t="s">
        <v>119</v>
      </c>
      <c r="E25" s="17">
        <v>200</v>
      </c>
      <c r="F25" s="17">
        <v>100</v>
      </c>
      <c r="G25" s="17">
        <v>0</v>
      </c>
      <c r="H25" s="110" t="s">
        <v>144</v>
      </c>
      <c r="I25" s="110" t="s">
        <v>140</v>
      </c>
      <c r="J25" s="110">
        <v>1000</v>
      </c>
      <c r="K25" s="110">
        <v>500</v>
      </c>
      <c r="L25" s="110">
        <v>0</v>
      </c>
    </row>
    <row r="26" spans="1:12" ht="36.75" thickBot="1" x14ac:dyDescent="0.3">
      <c r="A26" s="111"/>
      <c r="B26" s="111"/>
      <c r="C26" s="111"/>
      <c r="D26" s="17" t="s">
        <v>122</v>
      </c>
      <c r="E26" s="17">
        <v>1200</v>
      </c>
      <c r="F26" s="17">
        <v>600</v>
      </c>
      <c r="G26" s="17">
        <v>0</v>
      </c>
      <c r="H26" s="111"/>
      <c r="I26" s="111"/>
      <c r="J26" s="111"/>
      <c r="K26" s="111"/>
      <c r="L26" s="111"/>
    </row>
    <row r="27" spans="1:12" ht="108.75" thickBot="1" x14ac:dyDescent="0.3">
      <c r="A27" s="18" t="s">
        <v>145</v>
      </c>
      <c r="B27" s="17" t="s">
        <v>146</v>
      </c>
      <c r="C27" s="17" t="s">
        <v>147</v>
      </c>
      <c r="D27" s="17" t="s">
        <v>148</v>
      </c>
      <c r="E27" s="17">
        <v>15000</v>
      </c>
      <c r="F27" s="17">
        <v>12000</v>
      </c>
      <c r="G27" s="17">
        <v>3000</v>
      </c>
      <c r="H27" s="17" t="s">
        <v>149</v>
      </c>
      <c r="I27" s="17" t="s">
        <v>133</v>
      </c>
      <c r="J27" s="17"/>
      <c r="K27" s="17"/>
      <c r="L27" s="17"/>
    </row>
    <row r="28" spans="1:12" ht="84.75" thickBot="1" x14ac:dyDescent="0.3">
      <c r="A28" s="18" t="s">
        <v>116</v>
      </c>
      <c r="B28" s="17" t="s">
        <v>150</v>
      </c>
      <c r="C28" s="17" t="s">
        <v>151</v>
      </c>
      <c r="D28" s="17" t="s">
        <v>152</v>
      </c>
      <c r="E28" s="17">
        <v>250</v>
      </c>
      <c r="F28" s="17">
        <v>150</v>
      </c>
      <c r="G28" s="17">
        <v>0</v>
      </c>
      <c r="H28" s="17" t="s">
        <v>153</v>
      </c>
      <c r="I28" s="17" t="s">
        <v>154</v>
      </c>
      <c r="J28" s="17">
        <v>250</v>
      </c>
      <c r="K28" s="17">
        <v>150</v>
      </c>
      <c r="L28" s="17">
        <v>0</v>
      </c>
    </row>
    <row r="29" spans="1:12" ht="108.75" thickBot="1" x14ac:dyDescent="0.3">
      <c r="A29" s="18" t="s">
        <v>116</v>
      </c>
      <c r="B29" s="17" t="s">
        <v>155</v>
      </c>
      <c r="C29" s="17" t="s">
        <v>156</v>
      </c>
      <c r="D29" s="17" t="s">
        <v>157</v>
      </c>
      <c r="E29" s="17">
        <v>85</v>
      </c>
      <c r="F29" s="17">
        <v>45</v>
      </c>
      <c r="G29" s="17">
        <v>5</v>
      </c>
      <c r="H29" s="17" t="s">
        <v>158</v>
      </c>
      <c r="I29" s="17" t="s">
        <v>159</v>
      </c>
      <c r="J29" s="17">
        <v>85</v>
      </c>
      <c r="K29" s="17">
        <v>45</v>
      </c>
      <c r="L29" s="17">
        <v>5</v>
      </c>
    </row>
    <row r="30" spans="1:12" ht="96.75" thickBot="1" x14ac:dyDescent="0.3">
      <c r="A30" s="18" t="s">
        <v>116</v>
      </c>
      <c r="B30" s="17" t="s">
        <v>160</v>
      </c>
      <c r="C30" s="17" t="s">
        <v>161</v>
      </c>
      <c r="D30" s="17" t="s">
        <v>162</v>
      </c>
      <c r="E30" s="17">
        <v>100</v>
      </c>
      <c r="F30" s="17">
        <v>50</v>
      </c>
      <c r="G30" s="17">
        <v>0</v>
      </c>
      <c r="H30" s="17" t="s">
        <v>149</v>
      </c>
      <c r="I30" s="17" t="s">
        <v>163</v>
      </c>
      <c r="J30" s="17">
        <v>75</v>
      </c>
      <c r="K30" s="17">
        <v>40</v>
      </c>
      <c r="L30" s="17">
        <v>0</v>
      </c>
    </row>
  </sheetData>
  <mergeCells count="58">
    <mergeCell ref="K4:K8"/>
    <mergeCell ref="L4:L8"/>
    <mergeCell ref="A10:A12"/>
    <mergeCell ref="B10:B12"/>
    <mergeCell ref="C10:C12"/>
    <mergeCell ref="H10:H12"/>
    <mergeCell ref="I10:I12"/>
    <mergeCell ref="J10:J12"/>
    <mergeCell ref="K10:K12"/>
    <mergeCell ref="L10:L12"/>
    <mergeCell ref="A4:A8"/>
    <mergeCell ref="B4:B8"/>
    <mergeCell ref="C4:C8"/>
    <mergeCell ref="H4:H8"/>
    <mergeCell ref="I4:I8"/>
    <mergeCell ref="J4:J8"/>
    <mergeCell ref="K13:K15"/>
    <mergeCell ref="L13:L15"/>
    <mergeCell ref="A16:A18"/>
    <mergeCell ref="B16:B18"/>
    <mergeCell ref="C16:C18"/>
    <mergeCell ref="H16:H18"/>
    <mergeCell ref="I16:I18"/>
    <mergeCell ref="J16:J18"/>
    <mergeCell ref="K16:K18"/>
    <mergeCell ref="L16:L18"/>
    <mergeCell ref="A13:A15"/>
    <mergeCell ref="B13:B15"/>
    <mergeCell ref="C13:C15"/>
    <mergeCell ref="H13:H15"/>
    <mergeCell ref="I13:I15"/>
    <mergeCell ref="J13:J15"/>
    <mergeCell ref="I22:I24"/>
    <mergeCell ref="J22:J24"/>
    <mergeCell ref="K22:K24"/>
    <mergeCell ref="L22:L24"/>
    <mergeCell ref="A19:A21"/>
    <mergeCell ref="B19:B21"/>
    <mergeCell ref="C19:C21"/>
    <mergeCell ref="H19:H21"/>
    <mergeCell ref="I19:I21"/>
    <mergeCell ref="J19:J21"/>
    <mergeCell ref="K25:K26"/>
    <mergeCell ref="L25:L26"/>
    <mergeCell ref="J1:L1"/>
    <mergeCell ref="A2:L2"/>
    <mergeCell ref="A25:A26"/>
    <mergeCell ref="B25:B26"/>
    <mergeCell ref="C25:C26"/>
    <mergeCell ref="H25:H26"/>
    <mergeCell ref="I25:I26"/>
    <mergeCell ref="J25:J26"/>
    <mergeCell ref="K19:K21"/>
    <mergeCell ref="L19:L21"/>
    <mergeCell ref="A22:A24"/>
    <mergeCell ref="B22:B24"/>
    <mergeCell ref="C22:C24"/>
    <mergeCell ref="H22:H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1" workbookViewId="0">
      <selection activeCell="B6" sqref="B6"/>
    </sheetView>
  </sheetViews>
  <sheetFormatPr defaultRowHeight="15.75" x14ac:dyDescent="0.25"/>
  <cols>
    <col min="1" max="1" width="8.140625" style="14" customWidth="1"/>
    <col min="2" max="2" width="86.140625" style="14" customWidth="1"/>
    <col min="3" max="16384" width="9.140625" style="14"/>
  </cols>
  <sheetData>
    <row r="1" spans="1:3" ht="31.5" x14ac:dyDescent="0.25">
      <c r="B1" s="20" t="s">
        <v>370</v>
      </c>
    </row>
    <row r="2" spans="1:3" ht="16.5" thickBot="1" x14ac:dyDescent="0.3">
      <c r="A2" s="116" t="s">
        <v>166</v>
      </c>
      <c r="B2" s="116"/>
    </row>
    <row r="3" spans="1:3" ht="48" thickBot="1" x14ac:dyDescent="0.3">
      <c r="A3" s="21" t="s">
        <v>69</v>
      </c>
      <c r="B3" s="22" t="s">
        <v>70</v>
      </c>
      <c r="C3" s="21" t="s">
        <v>69</v>
      </c>
    </row>
    <row r="4" spans="1:3" ht="16.5" thickBot="1" x14ac:dyDescent="0.3">
      <c r="A4" s="23">
        <v>1</v>
      </c>
      <c r="B4" s="24" t="s">
        <v>71</v>
      </c>
      <c r="C4" s="23">
        <v>1</v>
      </c>
    </row>
    <row r="5" spans="1:3" ht="24" customHeight="1" thickBot="1" x14ac:dyDescent="0.3">
      <c r="A5" s="23">
        <v>2</v>
      </c>
      <c r="B5" s="24" t="s">
        <v>167</v>
      </c>
      <c r="C5" s="23">
        <v>2</v>
      </c>
    </row>
    <row r="6" spans="1:3" ht="24" customHeight="1" thickBot="1" x14ac:dyDescent="0.3">
      <c r="A6" s="23">
        <v>3</v>
      </c>
      <c r="B6" s="24" t="s">
        <v>168</v>
      </c>
      <c r="C6" s="23">
        <v>3</v>
      </c>
    </row>
    <row r="7" spans="1:3" ht="41.25" customHeight="1" thickBot="1" x14ac:dyDescent="0.3">
      <c r="A7" s="23">
        <v>4</v>
      </c>
      <c r="B7" s="24" t="s">
        <v>72</v>
      </c>
      <c r="C7" s="23">
        <v>4</v>
      </c>
    </row>
    <row r="8" spans="1:3" ht="36.75" customHeight="1" thickBot="1" x14ac:dyDescent="0.3">
      <c r="A8" s="23">
        <v>5</v>
      </c>
      <c r="B8" s="24" t="s">
        <v>73</v>
      </c>
      <c r="C8" s="23">
        <v>5</v>
      </c>
    </row>
    <row r="9" spans="1:3" ht="89.25" customHeight="1" thickBot="1" x14ac:dyDescent="0.3">
      <c r="A9" s="23">
        <v>6</v>
      </c>
      <c r="B9" s="24" t="s">
        <v>234</v>
      </c>
      <c r="C9" s="23">
        <v>6</v>
      </c>
    </row>
    <row r="10" spans="1:3" ht="24.75" customHeight="1" thickBot="1" x14ac:dyDescent="0.3">
      <c r="A10" s="23">
        <v>7</v>
      </c>
      <c r="B10" s="24" t="s">
        <v>175</v>
      </c>
      <c r="C10" s="23">
        <v>7</v>
      </c>
    </row>
    <row r="11" spans="1:3" ht="39.75" customHeight="1" thickBot="1" x14ac:dyDescent="0.3">
      <c r="A11" s="23">
        <v>8</v>
      </c>
      <c r="B11" s="24" t="s">
        <v>169</v>
      </c>
      <c r="C11" s="23">
        <v>8</v>
      </c>
    </row>
    <row r="12" spans="1:3" ht="38.25" customHeight="1" thickBot="1" x14ac:dyDescent="0.3">
      <c r="A12" s="23">
        <v>9</v>
      </c>
      <c r="B12" s="24" t="s">
        <v>170</v>
      </c>
      <c r="C12" s="23">
        <v>9</v>
      </c>
    </row>
    <row r="13" spans="1:3" ht="36.75" customHeight="1" thickBot="1" x14ac:dyDescent="0.3">
      <c r="A13" s="23">
        <v>10</v>
      </c>
      <c r="B13" s="24" t="s">
        <v>171</v>
      </c>
      <c r="C13" s="23">
        <v>10</v>
      </c>
    </row>
    <row r="14" spans="1:3" ht="32.25" thickBot="1" x14ac:dyDescent="0.3">
      <c r="A14" s="23">
        <v>11</v>
      </c>
      <c r="B14" s="24" t="s">
        <v>172</v>
      </c>
      <c r="C14" s="23">
        <v>11</v>
      </c>
    </row>
    <row r="15" spans="1:3" ht="24" customHeight="1" thickBot="1" x14ac:dyDescent="0.3">
      <c r="A15" s="23">
        <v>12</v>
      </c>
      <c r="B15" s="24" t="s">
        <v>173</v>
      </c>
      <c r="C15" s="23">
        <v>12</v>
      </c>
    </row>
    <row r="16" spans="1:3" ht="32.25" thickBot="1" x14ac:dyDescent="0.3">
      <c r="A16" s="23">
        <v>13</v>
      </c>
      <c r="B16" s="24" t="s">
        <v>174</v>
      </c>
      <c r="C16" s="23">
        <v>13</v>
      </c>
    </row>
    <row r="17" spans="1:3" ht="32.25" thickBot="1" x14ac:dyDescent="0.3">
      <c r="A17" s="23">
        <v>14</v>
      </c>
      <c r="B17" s="24" t="s">
        <v>74</v>
      </c>
      <c r="C17" s="23">
        <v>14</v>
      </c>
    </row>
    <row r="18" spans="1:3" ht="52.5" customHeight="1" thickBot="1" x14ac:dyDescent="0.3">
      <c r="A18" s="23">
        <v>15</v>
      </c>
      <c r="B18" s="24" t="s">
        <v>75</v>
      </c>
      <c r="C18" s="23">
        <v>15</v>
      </c>
    </row>
    <row r="19" spans="1:3" ht="39" customHeight="1" thickBot="1" x14ac:dyDescent="0.3">
      <c r="A19" s="23">
        <v>16</v>
      </c>
      <c r="B19" s="24" t="s">
        <v>176</v>
      </c>
      <c r="C19" s="23">
        <v>16</v>
      </c>
    </row>
    <row r="20" spans="1:3" ht="32.25" thickBot="1" x14ac:dyDescent="0.3">
      <c r="A20" s="23">
        <v>17</v>
      </c>
      <c r="B20" s="24" t="s">
        <v>251</v>
      </c>
      <c r="C20" s="23">
        <v>17</v>
      </c>
    </row>
    <row r="21" spans="1:3" ht="32.25" thickBot="1" x14ac:dyDescent="0.3">
      <c r="A21" s="23">
        <v>18</v>
      </c>
      <c r="B21" s="24" t="s">
        <v>76</v>
      </c>
      <c r="C21" s="23">
        <v>18</v>
      </c>
    </row>
    <row r="22" spans="1:3" ht="32.25" thickBot="1" x14ac:dyDescent="0.3">
      <c r="A22" s="23">
        <v>19</v>
      </c>
      <c r="B22" s="24" t="s">
        <v>178</v>
      </c>
      <c r="C22" s="23">
        <v>19</v>
      </c>
    </row>
    <row r="23" spans="1:3" ht="32.25" thickBot="1" x14ac:dyDescent="0.3">
      <c r="A23" s="23">
        <v>20</v>
      </c>
      <c r="B23" s="24" t="s">
        <v>77</v>
      </c>
      <c r="C23" s="23">
        <v>20</v>
      </c>
    </row>
    <row r="24" spans="1:3" ht="32.25" thickBot="1" x14ac:dyDescent="0.3">
      <c r="A24" s="23">
        <v>21</v>
      </c>
      <c r="B24" s="24" t="s">
        <v>179</v>
      </c>
      <c r="C24" s="23">
        <v>21</v>
      </c>
    </row>
    <row r="25" spans="1:3" ht="24.75" customHeight="1" thickBot="1" x14ac:dyDescent="0.3">
      <c r="A25" s="23">
        <v>22</v>
      </c>
      <c r="B25" s="24" t="s">
        <v>180</v>
      </c>
      <c r="C25" s="23">
        <v>22</v>
      </c>
    </row>
    <row r="26" spans="1:3" ht="21.75" customHeight="1" thickBot="1" x14ac:dyDescent="0.3">
      <c r="A26" s="23">
        <v>23</v>
      </c>
      <c r="B26" s="24" t="s">
        <v>78</v>
      </c>
      <c r="C26" s="23">
        <v>23</v>
      </c>
    </row>
    <row r="27" spans="1:3" ht="21" customHeight="1" thickBot="1" x14ac:dyDescent="0.3">
      <c r="A27" s="23">
        <v>24</v>
      </c>
      <c r="B27" s="24" t="s">
        <v>79</v>
      </c>
      <c r="C27" s="23">
        <v>24</v>
      </c>
    </row>
    <row r="28" spans="1:3" ht="196.5" customHeight="1" thickBot="1" x14ac:dyDescent="0.3">
      <c r="A28" s="23">
        <v>25</v>
      </c>
      <c r="B28" s="26" t="s">
        <v>181</v>
      </c>
      <c r="C28" s="23">
        <v>25</v>
      </c>
    </row>
    <row r="29" spans="1:3" ht="16.5" thickBot="1" x14ac:dyDescent="0.3">
      <c r="A29" s="25">
        <v>99</v>
      </c>
      <c r="B29" s="27" t="s">
        <v>182</v>
      </c>
      <c r="C29" s="25">
        <v>99</v>
      </c>
    </row>
    <row r="30" spans="1:3" x14ac:dyDescent="0.25">
      <c r="B30" s="14" t="s">
        <v>249</v>
      </c>
    </row>
    <row r="31" spans="1:3" x14ac:dyDescent="0.25">
      <c r="B31" s="14" t="s">
        <v>271</v>
      </c>
    </row>
    <row r="32" spans="1:3" x14ac:dyDescent="0.25">
      <c r="B32" s="14" t="s">
        <v>252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sqref="A1:P1"/>
    </sheetView>
  </sheetViews>
  <sheetFormatPr defaultRowHeight="15" x14ac:dyDescent="0.25"/>
  <cols>
    <col min="1" max="1" width="5.42578125" customWidth="1"/>
    <col min="2" max="2" width="32.85546875" customWidth="1"/>
    <col min="3" max="4" width="7.5703125" customWidth="1"/>
    <col min="5" max="5" width="7" customWidth="1"/>
    <col min="6" max="6" width="7.42578125" customWidth="1"/>
    <col min="7" max="7" width="6.140625" customWidth="1"/>
    <col min="8" max="8" width="6.85546875" customWidth="1"/>
    <col min="9" max="9" width="6" customWidth="1"/>
    <col min="10" max="10" width="6.140625" customWidth="1"/>
    <col min="11" max="12" width="6.5703125" customWidth="1"/>
    <col min="13" max="13" width="7" customWidth="1"/>
    <col min="14" max="14" width="6.28515625" customWidth="1"/>
    <col min="15" max="15" width="5.5703125" customWidth="1"/>
    <col min="16" max="16" width="5.140625" customWidth="1"/>
  </cols>
  <sheetData>
    <row r="1" spans="1:16" s="69" customFormat="1" ht="39.75" customHeight="1" x14ac:dyDescent="0.25">
      <c r="A1" s="120" t="s">
        <v>424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ht="61.5" customHeight="1" x14ac:dyDescent="0.25">
      <c r="A2" s="77"/>
      <c r="B2" s="86" t="s">
        <v>392</v>
      </c>
      <c r="C2" s="82"/>
      <c r="D2" s="78"/>
      <c r="E2" s="119" t="s">
        <v>393</v>
      </c>
      <c r="F2" s="117" t="s">
        <v>394</v>
      </c>
      <c r="G2" s="117" t="s">
        <v>395</v>
      </c>
      <c r="H2" s="117" t="s">
        <v>396</v>
      </c>
      <c r="I2" s="117" t="s">
        <v>397</v>
      </c>
      <c r="J2" s="117" t="s">
        <v>398</v>
      </c>
      <c r="K2" s="117" t="s">
        <v>399</v>
      </c>
      <c r="L2" s="117" t="s">
        <v>400</v>
      </c>
      <c r="M2" s="117" t="s">
        <v>401</v>
      </c>
      <c r="N2" s="117" t="s">
        <v>402</v>
      </c>
      <c r="O2" s="117" t="s">
        <v>403</v>
      </c>
      <c r="P2" s="117" t="s">
        <v>421</v>
      </c>
    </row>
    <row r="3" spans="1:16" x14ac:dyDescent="0.25">
      <c r="A3" s="70" t="s">
        <v>404</v>
      </c>
      <c r="B3" s="71" t="s">
        <v>405</v>
      </c>
      <c r="C3" s="70" t="s">
        <v>406</v>
      </c>
      <c r="D3" s="83" t="s">
        <v>407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55.5" customHeight="1" x14ac:dyDescent="0.25">
      <c r="A4" s="72">
        <v>1</v>
      </c>
      <c r="B4" s="73" t="s">
        <v>408</v>
      </c>
      <c r="C4" s="84" t="s">
        <v>409</v>
      </c>
      <c r="D4" s="84" t="s">
        <v>410</v>
      </c>
      <c r="E4" s="74" t="s">
        <v>411</v>
      </c>
      <c r="F4" s="74" t="s">
        <v>411</v>
      </c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ht="41.25" customHeight="1" x14ac:dyDescent="0.25">
      <c r="A5" s="72">
        <v>2</v>
      </c>
      <c r="B5" s="75" t="s">
        <v>412</v>
      </c>
      <c r="C5" s="84" t="s">
        <v>409</v>
      </c>
      <c r="D5" s="84" t="s">
        <v>410</v>
      </c>
      <c r="E5" s="79"/>
      <c r="F5" s="79"/>
      <c r="G5" s="74" t="s">
        <v>411</v>
      </c>
      <c r="H5" s="79"/>
      <c r="I5" s="79"/>
      <c r="J5" s="79"/>
      <c r="K5" s="79"/>
      <c r="L5" s="79"/>
      <c r="M5" s="79"/>
      <c r="N5" s="79"/>
      <c r="O5" s="79"/>
      <c r="P5" s="79"/>
    </row>
    <row r="6" spans="1:16" ht="42.75" customHeight="1" x14ac:dyDescent="0.25">
      <c r="A6" s="72">
        <v>3</v>
      </c>
      <c r="B6" s="76" t="s">
        <v>413</v>
      </c>
      <c r="C6" s="85" t="s">
        <v>409</v>
      </c>
      <c r="D6" s="85" t="s">
        <v>409</v>
      </c>
      <c r="E6" s="74" t="s">
        <v>411</v>
      </c>
      <c r="F6" s="74" t="s">
        <v>411</v>
      </c>
      <c r="G6" s="74" t="s">
        <v>411</v>
      </c>
      <c r="H6" s="74" t="s">
        <v>411</v>
      </c>
      <c r="I6" s="74" t="s">
        <v>411</v>
      </c>
      <c r="J6" s="79"/>
      <c r="K6" s="79"/>
      <c r="L6" s="79"/>
      <c r="M6" s="74" t="s">
        <v>411</v>
      </c>
      <c r="N6" s="74" t="s">
        <v>411</v>
      </c>
      <c r="O6" s="79"/>
      <c r="P6" s="79"/>
    </row>
    <row r="7" spans="1:16" ht="44.25" customHeight="1" x14ac:dyDescent="0.25">
      <c r="A7" s="72">
        <v>4</v>
      </c>
      <c r="B7" s="76" t="s">
        <v>414</v>
      </c>
      <c r="C7" s="84" t="s">
        <v>409</v>
      </c>
      <c r="D7" s="84" t="s">
        <v>409</v>
      </c>
      <c r="E7" s="79"/>
      <c r="F7" s="74" t="s">
        <v>411</v>
      </c>
      <c r="G7" s="79"/>
      <c r="H7" s="79"/>
      <c r="I7" s="79"/>
      <c r="J7" s="79"/>
      <c r="K7" s="74" t="s">
        <v>411</v>
      </c>
      <c r="L7" s="79"/>
      <c r="M7" s="79"/>
      <c r="N7" s="79"/>
      <c r="O7" s="79"/>
      <c r="P7" s="79"/>
    </row>
    <row r="8" spans="1:16" ht="43.5" customHeight="1" x14ac:dyDescent="0.25">
      <c r="A8" s="72">
        <v>5</v>
      </c>
      <c r="B8" s="75" t="s">
        <v>415</v>
      </c>
      <c r="C8" s="84" t="s">
        <v>409</v>
      </c>
      <c r="D8" s="84" t="s">
        <v>409</v>
      </c>
      <c r="E8" s="74" t="s">
        <v>411</v>
      </c>
      <c r="F8" s="74" t="s">
        <v>411</v>
      </c>
      <c r="G8" s="74" t="s">
        <v>411</v>
      </c>
      <c r="H8" s="74" t="s">
        <v>411</v>
      </c>
      <c r="I8" s="74" t="s">
        <v>411</v>
      </c>
      <c r="J8" s="74" t="s">
        <v>411</v>
      </c>
      <c r="K8" s="74" t="s">
        <v>411</v>
      </c>
      <c r="L8" s="74" t="s">
        <v>411</v>
      </c>
      <c r="M8" s="74" t="s">
        <v>411</v>
      </c>
      <c r="N8" s="74" t="s">
        <v>411</v>
      </c>
      <c r="O8" s="81"/>
      <c r="P8" s="74" t="s">
        <v>411</v>
      </c>
    </row>
    <row r="9" spans="1:16" ht="57" customHeight="1" x14ac:dyDescent="0.25">
      <c r="A9" s="72">
        <v>6</v>
      </c>
      <c r="B9" s="75" t="s">
        <v>416</v>
      </c>
      <c r="C9" s="84" t="s">
        <v>410</v>
      </c>
      <c r="D9" s="84" t="s">
        <v>409</v>
      </c>
      <c r="E9" s="74" t="s">
        <v>411</v>
      </c>
      <c r="F9" s="74" t="s">
        <v>411</v>
      </c>
      <c r="G9" s="74" t="s">
        <v>411</v>
      </c>
      <c r="H9" s="80"/>
      <c r="I9" s="80"/>
      <c r="J9" s="80"/>
      <c r="K9" s="80"/>
      <c r="L9" s="80"/>
      <c r="M9" s="80"/>
      <c r="N9" s="80"/>
      <c r="O9" s="80"/>
      <c r="P9" s="80"/>
    </row>
    <row r="10" spans="1:16" ht="27.75" customHeight="1" x14ac:dyDescent="0.25">
      <c r="A10" s="72">
        <v>7</v>
      </c>
      <c r="B10" s="75" t="s">
        <v>417</v>
      </c>
      <c r="C10" s="84" t="s">
        <v>409</v>
      </c>
      <c r="D10" s="84" t="s">
        <v>409</v>
      </c>
      <c r="E10" s="74" t="s">
        <v>411</v>
      </c>
      <c r="F10" s="74" t="s">
        <v>411</v>
      </c>
      <c r="G10" s="74" t="s">
        <v>411</v>
      </c>
      <c r="H10" s="80"/>
      <c r="I10" s="80"/>
      <c r="J10" s="80"/>
      <c r="K10" s="74" t="s">
        <v>411</v>
      </c>
      <c r="L10" s="80"/>
      <c r="M10" s="80"/>
      <c r="N10" s="80"/>
      <c r="O10" s="74" t="s">
        <v>411</v>
      </c>
      <c r="P10" s="80"/>
    </row>
    <row r="11" spans="1:16" ht="38.25" x14ac:dyDescent="0.25">
      <c r="A11" s="72">
        <v>8</v>
      </c>
      <c r="B11" s="76" t="s">
        <v>418</v>
      </c>
      <c r="C11" s="85" t="s">
        <v>409</v>
      </c>
      <c r="D11" s="84" t="s">
        <v>410</v>
      </c>
      <c r="E11" s="74" t="s">
        <v>411</v>
      </c>
      <c r="F11" s="74" t="s">
        <v>411</v>
      </c>
      <c r="G11" s="74" t="s">
        <v>411</v>
      </c>
      <c r="H11" s="74" t="s">
        <v>411</v>
      </c>
      <c r="I11" s="74" t="s">
        <v>411</v>
      </c>
      <c r="J11" s="74" t="s">
        <v>411</v>
      </c>
      <c r="K11" s="79"/>
      <c r="L11" s="79"/>
      <c r="M11" s="74" t="s">
        <v>411</v>
      </c>
      <c r="N11" s="79"/>
      <c r="O11" s="79"/>
      <c r="P11" s="74" t="s">
        <v>411</v>
      </c>
    </row>
    <row r="12" spans="1:16" ht="43.5" customHeight="1" x14ac:dyDescent="0.25">
      <c r="A12" s="72">
        <v>9</v>
      </c>
      <c r="B12" s="76" t="s">
        <v>419</v>
      </c>
      <c r="C12" s="84" t="s">
        <v>409</v>
      </c>
      <c r="D12" s="84" t="s">
        <v>409</v>
      </c>
      <c r="E12" s="74" t="s">
        <v>411</v>
      </c>
      <c r="F12" s="74" t="s">
        <v>411</v>
      </c>
      <c r="G12" s="74" t="s">
        <v>411</v>
      </c>
      <c r="H12" s="79"/>
      <c r="I12" s="79"/>
      <c r="J12" s="74" t="s">
        <v>411</v>
      </c>
      <c r="K12" s="74" t="s">
        <v>411</v>
      </c>
      <c r="L12" s="79"/>
      <c r="M12" s="79"/>
      <c r="N12" s="79"/>
      <c r="O12" s="79"/>
      <c r="P12" s="79"/>
    </row>
    <row r="13" spans="1:16" ht="65.25" customHeight="1" x14ac:dyDescent="0.25">
      <c r="A13" s="72">
        <v>10</v>
      </c>
      <c r="B13" s="76" t="s">
        <v>420</v>
      </c>
      <c r="C13" s="84" t="s">
        <v>409</v>
      </c>
      <c r="D13" s="84" t="s">
        <v>409</v>
      </c>
      <c r="E13" s="79"/>
      <c r="F13" s="74" t="s">
        <v>411</v>
      </c>
      <c r="G13" s="74" t="s">
        <v>411</v>
      </c>
      <c r="H13" s="74" t="s">
        <v>411</v>
      </c>
      <c r="I13" s="74" t="s">
        <v>411</v>
      </c>
      <c r="J13" s="74" t="s">
        <v>411</v>
      </c>
      <c r="K13" s="74" t="s">
        <v>411</v>
      </c>
      <c r="L13" s="79"/>
      <c r="M13" s="74" t="s">
        <v>411</v>
      </c>
      <c r="N13" s="74" t="s">
        <v>411</v>
      </c>
      <c r="O13" s="74" t="s">
        <v>411</v>
      </c>
      <c r="P13" s="74" t="s">
        <v>411</v>
      </c>
    </row>
  </sheetData>
  <mergeCells count="13">
    <mergeCell ref="A1:P1"/>
    <mergeCell ref="P2:P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7</vt:i4>
      </vt:variant>
      <vt:variant>
        <vt:lpstr>Наименувани диапазони</vt:lpstr>
      </vt:variant>
      <vt:variant>
        <vt:i4>2</vt:i4>
      </vt:variant>
    </vt:vector>
  </HeadingPairs>
  <TitlesOfParts>
    <vt:vector size="9" baseType="lpstr">
      <vt:lpstr>Приложение 7.2.1В</vt:lpstr>
      <vt:lpstr>1Типове мерки</vt:lpstr>
      <vt:lpstr>Sheet1</vt:lpstr>
      <vt:lpstr>Напояване+ПВВВ</vt:lpstr>
      <vt:lpstr>2Индикатори</vt:lpstr>
      <vt:lpstr>4KTM</vt:lpstr>
      <vt:lpstr>Движещи сили - Мерки</vt:lpstr>
      <vt:lpstr>'Движещи сили - Мерки'!Печат_заглавия</vt:lpstr>
      <vt:lpstr>'Приложение 7.2.1В'!Печат_заглавия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Club2000</dc:creator>
  <cp:lastModifiedBy>SystemenBDDR</cp:lastModifiedBy>
  <cp:lastPrinted>2016-12-30T08:59:33Z</cp:lastPrinted>
  <dcterms:created xsi:type="dcterms:W3CDTF">2015-02-05T14:01:05Z</dcterms:created>
  <dcterms:modified xsi:type="dcterms:W3CDTF">2016-12-30T08:59:42Z</dcterms:modified>
</cp:coreProperties>
</file>