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385" windowHeight="11835" tabRatio="498" activeTab="0"/>
  </bookViews>
  <sheets>
    <sheet name="ЧВК,м(3)" sheetId="1" r:id="rId1"/>
    <sheet name="ЧВК,л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<sst xmlns="http://schemas.openxmlformats.org/spreadsheetml/2006/main" count="263" uniqueCount="138">
  <si>
    <t>BG1G0000QAL001</t>
  </si>
  <si>
    <t>Порови води в Кватернера - Брегово-Новоселска низина</t>
  </si>
  <si>
    <t xml:space="preserve">Код на подземното водно тяло </t>
  </si>
  <si>
    <t>Наименование на водното тяло</t>
  </si>
  <si>
    <t>BG1G0000QAL002</t>
  </si>
  <si>
    <t>Порови води в Кватернера - Видинска низина</t>
  </si>
  <si>
    <t>BG1G0000QAL003</t>
  </si>
  <si>
    <t>Порови води в Кватернера - Арчар-Орсойска низина</t>
  </si>
  <si>
    <t>BG1G0000QAL004</t>
  </si>
  <si>
    <t>Порови води в Кватернера - Цибърска низина</t>
  </si>
  <si>
    <t>BG1G0000QAL005</t>
  </si>
  <si>
    <t>Порови води в Кватернера - Козлодуйска низина</t>
  </si>
  <si>
    <t>BG1G0000QAL006</t>
  </si>
  <si>
    <t>Порови води в Кватернера - Островска низина</t>
  </si>
  <si>
    <t>BG1G0000QAL007</t>
  </si>
  <si>
    <t>Порови води в Кватернера - Карабоазка низина</t>
  </si>
  <si>
    <t>BG1G0000QAL008</t>
  </si>
  <si>
    <t>Порови води в Кватернера - Беленско-Свищовска низина</t>
  </si>
  <si>
    <t>BG1G0000QAL009</t>
  </si>
  <si>
    <t>Порови води в Кватернера - Вардим-Новградска низина</t>
  </si>
  <si>
    <t>BG1G0000QAL010</t>
  </si>
  <si>
    <t>Порови води в Кватернера - Бръшлянска низина</t>
  </si>
  <si>
    <t>BG1G0000QAL011</t>
  </si>
  <si>
    <t>Порови води в Кватернера - Попинско-Гарванска низина</t>
  </si>
  <si>
    <t>BG1G0000QAL012</t>
  </si>
  <si>
    <t>Порови води в Кватернера - Айдемирска низина</t>
  </si>
  <si>
    <t>BG1G0000QAL013</t>
  </si>
  <si>
    <t>Порови води в Кватернера - р. Лом</t>
  </si>
  <si>
    <t>BG1G0000QAL014</t>
  </si>
  <si>
    <t>Порови води в Кватернера - р. Цибрица</t>
  </si>
  <si>
    <t>BG1G0000QAL015</t>
  </si>
  <si>
    <t>Порови води в Кватернера - р. Огоста</t>
  </si>
  <si>
    <t>BG1G0000QAL016</t>
  </si>
  <si>
    <t>Порови води в Кватернера - р. Скът</t>
  </si>
  <si>
    <t>BG1G0000QAL017</t>
  </si>
  <si>
    <t>Порови води в Кватернера - р. Искър</t>
  </si>
  <si>
    <t>BG1G0000QAL018</t>
  </si>
  <si>
    <t>Порови води в Кватернера - р. Вит</t>
  </si>
  <si>
    <t>BG1G0000QAL019</t>
  </si>
  <si>
    <t>Порови води в Кватернера - р. Осъм</t>
  </si>
  <si>
    <t>BG1G0000QAL020</t>
  </si>
  <si>
    <t>Порови води в Кватернера - р. Янтра</t>
  </si>
  <si>
    <t>BG1G0000QAL021</t>
  </si>
  <si>
    <t>Порови води в Кватернера - р. Русенски Лом и притоците му</t>
  </si>
  <si>
    <t>BG1G0000QAL022</t>
  </si>
  <si>
    <t>Порови води в Кватернера - р. Росица в Севлиевската котловина</t>
  </si>
  <si>
    <t>BG1G0000QPL023</t>
  </si>
  <si>
    <t>Порови води в Кватернера - между реките Лом и Искър</t>
  </si>
  <si>
    <t>BG1G0000QPL024</t>
  </si>
  <si>
    <t>Порови води в Кватернера - между реките Искър и Вит</t>
  </si>
  <si>
    <t>BG1G0000QPL025</t>
  </si>
  <si>
    <t>Порови води в Кватернера - между реките Вит и Осъм</t>
  </si>
  <si>
    <t>BG1G0000QPL026</t>
  </si>
  <si>
    <t>Порови води в Кватернера - между реките Осъм и Янтра</t>
  </si>
  <si>
    <t>BG1G00000QP027</t>
  </si>
  <si>
    <t>Порови води в Кватернера - Врачански пороен конус</t>
  </si>
  <si>
    <t>BG1G00000NQ028</t>
  </si>
  <si>
    <t>Порови води в Неоген-Кватернера - Ботевградска долина</t>
  </si>
  <si>
    <t>BG1G00000NQ029</t>
  </si>
  <si>
    <t>Порови води в Неоген-Кватернера - р. Нишава</t>
  </si>
  <si>
    <t>BG1G00000NQ030</t>
  </si>
  <si>
    <t>Порови води в Неоген-Кватернера - Софийска долина</t>
  </si>
  <si>
    <t>BG1G00000NQ031</t>
  </si>
  <si>
    <t>Порови води в Неоген-Кватернера - Самоковска долина</t>
  </si>
  <si>
    <t>BG1G00000NQ032</t>
  </si>
  <si>
    <t>Порови води в Неоген-Кватернера - Знеполска долина</t>
  </si>
  <si>
    <t>BG1G0000QAL052</t>
  </si>
  <si>
    <t>Порови води в Кватернера - р. Суха</t>
  </si>
  <si>
    <t>BG1G000000N033</t>
  </si>
  <si>
    <t>Порови води в Неогена - Софийска котловина</t>
  </si>
  <si>
    <t>BG1G00000N1035</t>
  </si>
  <si>
    <t>Порови води в Неогена - район Русе - Силистра</t>
  </si>
  <si>
    <t>BG1G00000N2034</t>
  </si>
  <si>
    <t>Порови води в Неогена - Ломско-Плевенска депресия</t>
  </si>
  <si>
    <t>Карстово-порови води в Неоген - Сармат - Добруджа</t>
  </si>
  <si>
    <t>BG1G00N1BP0036</t>
  </si>
  <si>
    <t>Карстови води в Ломско-Плевенската депресия-Видински район</t>
  </si>
  <si>
    <t>BG1G00000K2038</t>
  </si>
  <si>
    <t>Пукнатинни води в района на р.Ерма и р.Искър</t>
  </si>
  <si>
    <t>BG1G00000K2039</t>
  </si>
  <si>
    <t>Карстови води в Горно-Малинския масив</t>
  </si>
  <si>
    <t>BG1G0000K2M047</t>
  </si>
  <si>
    <t>Карстови води в Ломско-Плевеския басейн</t>
  </si>
  <si>
    <t>BG1G0000K2S037</t>
  </si>
  <si>
    <t>Карстови води в Предбалкана</t>
  </si>
  <si>
    <t>BG1G00000K1040</t>
  </si>
  <si>
    <t>Карстови води в Ловеч-Търновския масив</t>
  </si>
  <si>
    <t>BG1G00000TJ046</t>
  </si>
  <si>
    <t>Карстови води в Годечкия масив</t>
  </si>
  <si>
    <t>Карстови води в Русенската формация</t>
  </si>
  <si>
    <t>BG1G0000TJK044</t>
  </si>
  <si>
    <t>Карстови води в Западния Балкан</t>
  </si>
  <si>
    <t>BG1G0000TJK045</t>
  </si>
  <si>
    <t>Карстови води в Централния Балкан</t>
  </si>
  <si>
    <t>BG1G000K1AP043</t>
  </si>
  <si>
    <t>Карстови води в Мраморенския масив</t>
  </si>
  <si>
    <t>BG1G000K1HB050</t>
  </si>
  <si>
    <t>Карстови води в Разградската формация</t>
  </si>
  <si>
    <t>BG1G0000J3K051</t>
  </si>
  <si>
    <t>Карстови води в Малм-Валанжския басейн</t>
  </si>
  <si>
    <t>Цел на водовземане</t>
  </si>
  <si>
    <t>(3.2.) За централно питейно-битово водоснабдяване на населението</t>
  </si>
  <si>
    <t>(3.1.) За селскостопански цели (напояване и животновъдство)</t>
  </si>
  <si>
    <t>(3.3.) За индустриални цели</t>
  </si>
  <si>
    <t>(3.4.) За охлаждане или производство на енергия (без ВЕЦ)</t>
  </si>
  <si>
    <t>(3.5) За аквакултури</t>
  </si>
  <si>
    <t>(3.6) За задоволяване на собствени потребности на гражданите (домакинствата)</t>
  </si>
  <si>
    <t>(3.6.) Други</t>
  </si>
  <si>
    <t>Общо</t>
  </si>
  <si>
    <t>Движеща сила</t>
  </si>
  <si>
    <t>Градско развитие</t>
  </si>
  <si>
    <t>Селско стопанство</t>
  </si>
  <si>
    <t>Индустрия</t>
  </si>
  <si>
    <t>Аквакултури</t>
  </si>
  <si>
    <t>Градско развитие/селско стопанство /други</t>
  </si>
  <si>
    <t>Услуги, отдих и воден спорт</t>
  </si>
  <si>
    <t xml:space="preserve">Разполагаеми ресурси на ПВТ </t>
  </si>
  <si>
    <t xml:space="preserve"> куб.м/год.</t>
  </si>
  <si>
    <t>Черпени годишни водни количества, в куб.м/год</t>
  </si>
  <si>
    <t>Експлоатационен индекс (черпено количество/разполагаеми ресурси)</t>
  </si>
  <si>
    <t>Оценка на водовземането от подземните водни тела</t>
  </si>
  <si>
    <t>към 01.01.2014 година</t>
  </si>
  <si>
    <t>BG1G0000K1В041</t>
  </si>
  <si>
    <t>BG1G000000N049</t>
  </si>
  <si>
    <t>Черпени годишни водни количества, в л/сек</t>
  </si>
  <si>
    <t>Черпени водни количества от ПВТ, л/сек</t>
  </si>
  <si>
    <t xml:space="preserve">Свободни Разполагаеми ресурси на ПВТ, л/сек </t>
  </si>
  <si>
    <t xml:space="preserve">Разполагаеми ресурси на ПВТ, л/сек </t>
  </si>
  <si>
    <t>Оценка на водовземането от ПВТ</t>
  </si>
  <si>
    <t>(3.2.) За централно питейно-битово водоснабдяване на населението, л/сек</t>
  </si>
  <si>
    <t>(3.1.) За селскостопански цели (напояване и животновъдство), л/сек</t>
  </si>
  <si>
    <t>(3.3.) За индустриални цели, л/сек</t>
  </si>
  <si>
    <t>(3.4.) За охлаждане или производство на енергия (без ВЕЦ), л/сек</t>
  </si>
  <si>
    <t>(3.5) За аквакултури, л/сек</t>
  </si>
  <si>
    <t>(3.6) За задоволяване на собствени потребности на гражданите (домакинствата), л/сек</t>
  </si>
  <si>
    <t>(3.6.) Други, л/сек</t>
  </si>
  <si>
    <t>Черпени водни количества от ПВТ - общо, л/сек</t>
  </si>
  <si>
    <t>Приложение _4.2.3.1.2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</si>
</sst>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0.0"/>
    <numFmt numFmtId="177" formatCode="[$€-2]\ #,##0.00_);[Red]\([$€-2]\ #,##0.00\)"/>
    <numFmt numFmtId="178" formatCode="0.0%"/>
    <numFmt numFmtId="179" formatCode="0.000%"/>
    <numFmt numFmtId="180" formatCode="0.0000%"/>
    <numFmt numFmtId="181" formatCode="0.00000%"/>
    <numFmt numFmtId="182" formatCode="0.0000"/>
    <numFmt numFmtId="183" formatCode="0.000"/>
    <numFmt numFmtId="184" formatCode="0.000000"/>
    <numFmt numFmtId="185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9.9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9.9"/>
      <color indexed="12"/>
      <name val="Calibri"/>
      <family val="2"/>
    </font>
    <font>
      <i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2"/>
      <color indexed="8"/>
      <name val="Arial"/>
      <family val="2"/>
    </font>
    <font>
      <i/>
      <sz val="10"/>
      <color indexed="8"/>
      <name val="Arial Narrow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8.9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9.9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9.9"/>
      <color theme="10"/>
      <name val="Calibri"/>
      <family val="2"/>
    </font>
    <font>
      <i/>
      <sz val="11"/>
      <color theme="1"/>
      <name val="Calibri"/>
      <family val="2"/>
    </font>
    <font>
      <sz val="11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rgb="FF000000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AEEF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5" fillId="0" borderId="0" xfId="0" applyFont="1" applyAlignment="1">
      <alignment/>
    </xf>
    <xf numFmtId="1" fontId="56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53" fillId="0" borderId="11" xfId="0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1" fontId="58" fillId="12" borderId="10" xfId="0" applyNumberFormat="1" applyFont="1" applyFill="1" applyBorder="1" applyAlignment="1">
      <alignment horizontal="center" vertical="center" wrapText="1"/>
    </xf>
    <xf numFmtId="0" fontId="53" fillId="10" borderId="13" xfId="0" applyFont="1" applyFill="1" applyBorder="1" applyAlignment="1">
      <alignment horizontal="center" vertical="center" wrapText="1"/>
    </xf>
    <xf numFmtId="1" fontId="56" fillId="1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176" fontId="58" fillId="12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9" fontId="29" fillId="0" borderId="10" xfId="59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178" fontId="29" fillId="0" borderId="10" xfId="59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1" fontId="60" fillId="0" borderId="10" xfId="0" applyNumberFormat="1" applyFont="1" applyBorder="1" applyAlignment="1">
      <alignment horizontal="center" vertical="center"/>
    </xf>
    <xf numFmtId="0" fontId="60" fillId="33" borderId="12" xfId="0" applyFont="1" applyFill="1" applyBorder="1" applyAlignment="1">
      <alignment vertical="center" wrapText="1"/>
    </xf>
    <xf numFmtId="0" fontId="60" fillId="33" borderId="12" xfId="0" applyFont="1" applyFill="1" applyBorder="1" applyAlignment="1">
      <alignment vertical="center" textRotation="90" wrapText="1"/>
    </xf>
    <xf numFmtId="0" fontId="60" fillId="33" borderId="13" xfId="0" applyFont="1" applyFill="1" applyBorder="1" applyAlignment="1">
      <alignment vertical="center" wrapText="1"/>
    </xf>
    <xf numFmtId="0" fontId="60" fillId="33" borderId="13" xfId="0" applyFont="1" applyFill="1" applyBorder="1" applyAlignment="1">
      <alignment vertical="center" textRotation="90" wrapText="1"/>
    </xf>
    <xf numFmtId="9" fontId="0" fillId="0" borderId="10" xfId="59" applyFont="1" applyBorder="1" applyAlignment="1">
      <alignment horizontal="center" vertical="center"/>
    </xf>
    <xf numFmtId="9" fontId="0" fillId="0" borderId="10" xfId="59" applyNumberFormat="1" applyFont="1" applyBorder="1" applyAlignment="1">
      <alignment horizontal="center" vertical="center"/>
    </xf>
    <xf numFmtId="1" fontId="5" fillId="12" borderId="10" xfId="0" applyNumberFormat="1" applyFont="1" applyFill="1" applyBorder="1" applyAlignment="1">
      <alignment horizontal="center" vertical="center" wrapText="1"/>
    </xf>
    <xf numFmtId="1" fontId="6" fillId="12" borderId="10" xfId="0" applyNumberFormat="1" applyFont="1" applyFill="1" applyBorder="1" applyAlignment="1">
      <alignment horizontal="center" vertical="center"/>
    </xf>
    <xf numFmtId="1" fontId="6" fillId="10" borderId="10" xfId="0" applyNumberFormat="1" applyFont="1" applyFill="1" applyBorder="1" applyAlignment="1">
      <alignment horizontal="center" vertical="center" wrapText="1"/>
    </xf>
    <xf numFmtId="1" fontId="6" fillId="10" borderId="10" xfId="0" applyNumberFormat="1" applyFont="1" applyFill="1" applyBorder="1" applyAlignment="1">
      <alignment horizontal="center" vertical="center"/>
    </xf>
    <xf numFmtId="9" fontId="50" fillId="0" borderId="10" xfId="59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53" fillId="10" borderId="12" xfId="0" applyFont="1" applyFill="1" applyBorder="1" applyAlignment="1">
      <alignment horizontal="center" vertical="center" wrapText="1"/>
    </xf>
    <xf numFmtId="0" fontId="53" fillId="10" borderId="16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62" fillId="12" borderId="12" xfId="0" applyFont="1" applyFill="1" applyBorder="1" applyAlignment="1">
      <alignment horizontal="center" vertical="center" wrapText="1"/>
    </xf>
    <xf numFmtId="0" fontId="62" fillId="12" borderId="16" xfId="0" applyFont="1" applyFill="1" applyBorder="1" applyAlignment="1">
      <alignment horizontal="center" vertical="center" wrapText="1"/>
    </xf>
    <xf numFmtId="0" fontId="62" fillId="12" borderId="13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"/>
          <c:y val="0.104"/>
          <c:w val="0.49575"/>
          <c:h val="0.78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'ЧВК,л'!$P$10:$Q$10</c:f>
              <c:strCache/>
            </c:strRef>
          </c:cat>
          <c:val>
            <c:numRef>
              <c:f>'ЧВК,л'!$P$11:$Q$11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"/>
          <c:y val="0.35375"/>
          <c:w val="0.351"/>
          <c:h val="0.2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5"/>
          <c:y val="0.09475"/>
          <c:w val="0.517"/>
          <c:h val="0.80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'ЧВК,л'!$X$10:$AD$10</c:f>
              <c:strCache/>
            </c:strRef>
          </c:cat>
          <c:val>
            <c:numRef>
              <c:f>'ЧВК,л'!$X$11:$AD$11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25"/>
          <c:y val="0.06"/>
          <c:w val="0.347"/>
          <c:h val="0.9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9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11</xdr:row>
      <xdr:rowOff>276225</xdr:rowOff>
    </xdr:from>
    <xdr:to>
      <xdr:col>20</xdr:col>
      <xdr:colOff>542925</xdr:colOff>
      <xdr:row>17</xdr:row>
      <xdr:rowOff>304800</xdr:rowOff>
    </xdr:to>
    <xdr:graphicFrame>
      <xdr:nvGraphicFramePr>
        <xdr:cNvPr id="1" name="Диаграма 3"/>
        <xdr:cNvGraphicFramePr/>
      </xdr:nvGraphicFramePr>
      <xdr:xfrm>
        <a:off x="16487775" y="3876675"/>
        <a:ext cx="38576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514350</xdr:colOff>
      <xdr:row>13</xdr:row>
      <xdr:rowOff>295275</xdr:rowOff>
    </xdr:from>
    <xdr:to>
      <xdr:col>30</xdr:col>
      <xdr:colOff>28575</xdr:colOff>
      <xdr:row>21</xdr:row>
      <xdr:rowOff>390525</xdr:rowOff>
    </xdr:to>
    <xdr:graphicFrame>
      <xdr:nvGraphicFramePr>
        <xdr:cNvPr id="2" name="Диаграма 1"/>
        <xdr:cNvGraphicFramePr/>
      </xdr:nvGraphicFramePr>
      <xdr:xfrm>
        <a:off x="20926425" y="4695825"/>
        <a:ext cx="50006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%202.3.3.1%20&#1053;&#1072;&#1090;&#1080;&#1089;&#1082;%20&#1086;&#1090;%20&#1074;&#1086;&#1076;&#1086;&#1074;&#1079;&#1077;&#1084;&#1072;&#1085;&#1077;%20&#1074;&#1098;&#1088;&#1093;&#1091;%20&#1055;&#1042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баланс (3)"/>
      <sheetName val="Вбаланс (2)"/>
    </sheetNames>
    <sheetDataSet>
      <sheetData sheetId="1">
        <row r="29">
          <cell r="H29">
            <v>4.663717656012176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5"/>
  <cols>
    <col min="1" max="1" width="17.421875" style="0" customWidth="1"/>
    <col min="2" max="2" width="36.8515625" style="0" customWidth="1"/>
    <col min="3" max="3" width="21.00390625" style="0" customWidth="1"/>
    <col min="4" max="4" width="16.8515625" style="0" customWidth="1"/>
    <col min="5" max="5" width="16.00390625" style="0" customWidth="1"/>
    <col min="6" max="6" width="17.421875" style="0" customWidth="1"/>
    <col min="7" max="7" width="16.8515625" style="0" customWidth="1"/>
    <col min="8" max="8" width="18.57421875" style="0" customWidth="1"/>
    <col min="9" max="9" width="14.8515625" style="0" customWidth="1"/>
    <col min="10" max="10" width="13.28125" style="0" customWidth="1"/>
    <col min="11" max="11" width="14.7109375" style="0" customWidth="1"/>
    <col min="12" max="12" width="13.421875" style="15" customWidth="1"/>
  </cols>
  <sheetData>
    <row r="1" ht="15">
      <c r="A1" t="s">
        <v>137</v>
      </c>
    </row>
    <row r="2" ht="15.75">
      <c r="A2" s="10" t="s">
        <v>120</v>
      </c>
    </row>
    <row r="3" ht="15">
      <c r="A3" s="1" t="s">
        <v>121</v>
      </c>
    </row>
    <row r="4" spans="1:12" ht="15" customHeight="1">
      <c r="A4" s="42" t="s">
        <v>2</v>
      </c>
      <c r="B4" s="42" t="s">
        <v>3</v>
      </c>
      <c r="C4" s="43" t="s">
        <v>118</v>
      </c>
      <c r="D4" s="43"/>
      <c r="E4" s="43"/>
      <c r="F4" s="43"/>
      <c r="G4" s="43"/>
      <c r="H4" s="43"/>
      <c r="I4" s="43"/>
      <c r="J4" s="44"/>
      <c r="K4" s="45" t="s">
        <v>116</v>
      </c>
      <c r="L4" s="47" t="s">
        <v>119</v>
      </c>
    </row>
    <row r="5" spans="1:12" ht="15">
      <c r="A5" s="42"/>
      <c r="B5" s="42"/>
      <c r="C5" s="50" t="s">
        <v>100</v>
      </c>
      <c r="D5" s="50"/>
      <c r="E5" s="50"/>
      <c r="F5" s="50"/>
      <c r="G5" s="50"/>
      <c r="H5" s="50"/>
      <c r="I5" s="51"/>
      <c r="J5" s="52" t="s">
        <v>108</v>
      </c>
      <c r="K5" s="46"/>
      <c r="L5" s="48"/>
    </row>
    <row r="6" spans="1:12" ht="60" customHeight="1">
      <c r="A6" s="42"/>
      <c r="B6" s="42"/>
      <c r="C6" s="11" t="s">
        <v>101</v>
      </c>
      <c r="D6" s="27" t="s">
        <v>102</v>
      </c>
      <c r="E6" s="27" t="s">
        <v>103</v>
      </c>
      <c r="F6" s="27" t="s">
        <v>104</v>
      </c>
      <c r="G6" s="27" t="s">
        <v>105</v>
      </c>
      <c r="H6" s="27" t="s">
        <v>106</v>
      </c>
      <c r="I6" s="27" t="s">
        <v>107</v>
      </c>
      <c r="J6" s="53"/>
      <c r="K6" s="46"/>
      <c r="L6" s="48"/>
    </row>
    <row r="7" spans="1:12" ht="15.75" customHeight="1">
      <c r="A7" s="42"/>
      <c r="B7" s="42"/>
      <c r="C7" s="55" t="s">
        <v>109</v>
      </c>
      <c r="D7" s="55"/>
      <c r="E7" s="55"/>
      <c r="F7" s="55"/>
      <c r="G7" s="55"/>
      <c r="H7" s="55"/>
      <c r="I7" s="56"/>
      <c r="J7" s="53"/>
      <c r="K7" s="46"/>
      <c r="L7" s="48"/>
    </row>
    <row r="8" spans="1:12" ht="39.75" customHeight="1">
      <c r="A8" s="42"/>
      <c r="B8" s="42"/>
      <c r="C8" s="13" t="s">
        <v>110</v>
      </c>
      <c r="D8" s="14" t="s">
        <v>111</v>
      </c>
      <c r="E8" s="14" t="s">
        <v>112</v>
      </c>
      <c r="F8" s="14" t="s">
        <v>112</v>
      </c>
      <c r="G8" s="14" t="s">
        <v>113</v>
      </c>
      <c r="H8" s="14" t="s">
        <v>114</v>
      </c>
      <c r="I8" s="14" t="s">
        <v>115</v>
      </c>
      <c r="J8" s="54"/>
      <c r="K8" s="17" t="s">
        <v>117</v>
      </c>
      <c r="L8" s="49"/>
    </row>
    <row r="9" spans="1:12" ht="31.5">
      <c r="A9" s="3" t="s">
        <v>0</v>
      </c>
      <c r="B9" s="4" t="s">
        <v>1</v>
      </c>
      <c r="C9" s="19">
        <v>367897</v>
      </c>
      <c r="D9" s="19"/>
      <c r="E9" s="19"/>
      <c r="F9" s="19"/>
      <c r="G9" s="19"/>
      <c r="H9" s="19">
        <v>2650</v>
      </c>
      <c r="I9" s="19"/>
      <c r="J9" s="37">
        <f>SUM(C9:I9)</f>
        <v>370547</v>
      </c>
      <c r="K9" s="18">
        <f>'ЧВК,л'!K9*86.4*365</f>
        <v>15389568.000000002</v>
      </c>
      <c r="L9" s="26">
        <f>J9/K9</f>
        <v>0.02407780387337708</v>
      </c>
    </row>
    <row r="10" spans="1:12" ht="31.5">
      <c r="A10" s="3" t="s">
        <v>4</v>
      </c>
      <c r="B10" s="4" t="s">
        <v>5</v>
      </c>
      <c r="C10" s="19">
        <v>4077370</v>
      </c>
      <c r="D10" s="19">
        <v>39100</v>
      </c>
      <c r="E10" s="19">
        <v>378142</v>
      </c>
      <c r="F10" s="19">
        <v>1020831</v>
      </c>
      <c r="G10" s="19"/>
      <c r="H10" s="19">
        <v>71020</v>
      </c>
      <c r="I10" s="19">
        <v>164494</v>
      </c>
      <c r="J10" s="37">
        <f>SUM(C10:I10)</f>
        <v>5750957</v>
      </c>
      <c r="K10" s="18">
        <f>'ЧВК,л'!K10*86.4*365</f>
        <v>34815744</v>
      </c>
      <c r="L10" s="26">
        <f aca="true" t="shared" si="0" ref="L10:L57">J10/K10</f>
        <v>0.16518265414635402</v>
      </c>
    </row>
    <row r="11" spans="1:12" ht="31.5">
      <c r="A11" s="3" t="s">
        <v>6</v>
      </c>
      <c r="B11" s="4" t="s">
        <v>7</v>
      </c>
      <c r="C11" s="19">
        <v>3650843</v>
      </c>
      <c r="D11" s="19"/>
      <c r="E11" s="19"/>
      <c r="F11" s="19"/>
      <c r="G11" s="19"/>
      <c r="H11" s="19">
        <v>2650</v>
      </c>
      <c r="I11" s="19"/>
      <c r="J11" s="37">
        <f>SUM(C11:I11)</f>
        <v>3653493</v>
      </c>
      <c r="K11" s="18">
        <f>'ЧВК,л'!K11*86.4*365</f>
        <v>10942992.000000002</v>
      </c>
      <c r="L11" s="26">
        <f t="shared" si="0"/>
        <v>0.333866003009049</v>
      </c>
    </row>
    <row r="12" spans="1:12" ht="31.5">
      <c r="A12" s="3" t="s">
        <v>8</v>
      </c>
      <c r="B12" s="4" t="s">
        <v>9</v>
      </c>
      <c r="C12" s="19"/>
      <c r="D12" s="19"/>
      <c r="E12" s="19"/>
      <c r="F12" s="19"/>
      <c r="G12" s="19"/>
      <c r="H12" s="19"/>
      <c r="I12" s="19"/>
      <c r="J12" s="38">
        <v>0</v>
      </c>
      <c r="K12" s="18">
        <f>'ЧВК,л'!K12*86.4*365</f>
        <v>3595104</v>
      </c>
      <c r="L12" s="26">
        <f t="shared" si="0"/>
        <v>0</v>
      </c>
    </row>
    <row r="13" spans="1:12" ht="31.5">
      <c r="A13" s="3" t="s">
        <v>10</v>
      </c>
      <c r="B13" s="4" t="s">
        <v>11</v>
      </c>
      <c r="C13" s="19">
        <v>190374</v>
      </c>
      <c r="D13" s="19"/>
      <c r="E13" s="19">
        <v>4084</v>
      </c>
      <c r="F13" s="19"/>
      <c r="G13" s="19"/>
      <c r="H13" s="19">
        <v>36305</v>
      </c>
      <c r="I13" s="19">
        <v>221030</v>
      </c>
      <c r="J13" s="37">
        <f aca="true" t="shared" si="1" ref="J13:J18">SUM(C13:I13)</f>
        <v>451793</v>
      </c>
      <c r="K13" s="18">
        <f>'ЧВК,л'!K13*86.4*365</f>
        <v>4919616.000000001</v>
      </c>
      <c r="L13" s="26">
        <f t="shared" si="0"/>
        <v>0.09183501313923687</v>
      </c>
    </row>
    <row r="14" spans="1:12" ht="31.5">
      <c r="A14" s="3" t="s">
        <v>12</v>
      </c>
      <c r="B14" s="4" t="s">
        <v>13</v>
      </c>
      <c r="C14" s="19">
        <v>1355559</v>
      </c>
      <c r="D14" s="19"/>
      <c r="E14" s="19"/>
      <c r="F14" s="19"/>
      <c r="G14" s="19"/>
      <c r="H14" s="19">
        <v>7420</v>
      </c>
      <c r="I14" s="19"/>
      <c r="J14" s="38">
        <f t="shared" si="1"/>
        <v>1362979</v>
      </c>
      <c r="K14" s="18">
        <f>'ЧВК,л'!K14*86.4*365</f>
        <v>3500496.0000000005</v>
      </c>
      <c r="L14" s="26">
        <f t="shared" si="0"/>
        <v>0.38936739250666186</v>
      </c>
    </row>
    <row r="15" spans="1:12" ht="31.5">
      <c r="A15" s="3" t="s">
        <v>14</v>
      </c>
      <c r="B15" s="4" t="s">
        <v>15</v>
      </c>
      <c r="C15" s="19">
        <v>305100</v>
      </c>
      <c r="D15" s="19"/>
      <c r="E15" s="19"/>
      <c r="F15" s="19"/>
      <c r="G15" s="19"/>
      <c r="H15" s="19">
        <v>23585</v>
      </c>
      <c r="I15" s="19">
        <v>330</v>
      </c>
      <c r="J15" s="37">
        <f t="shared" si="1"/>
        <v>329015</v>
      </c>
      <c r="K15" s="18">
        <f>'ЧВК,л'!K15*86.4*365</f>
        <v>20403792</v>
      </c>
      <c r="L15" s="26">
        <f t="shared" si="0"/>
        <v>0.016125188886457968</v>
      </c>
    </row>
    <row r="16" spans="1:12" ht="31.5">
      <c r="A16" s="3" t="s">
        <v>16</v>
      </c>
      <c r="B16" s="4" t="s">
        <v>17</v>
      </c>
      <c r="C16" s="19">
        <v>1150209</v>
      </c>
      <c r="D16" s="19">
        <v>125404</v>
      </c>
      <c r="E16" s="19">
        <v>4409401.07</v>
      </c>
      <c r="F16" s="19">
        <v>4052922</v>
      </c>
      <c r="G16" s="19"/>
      <c r="H16" s="19">
        <v>72610</v>
      </c>
      <c r="I16" s="19">
        <v>7215</v>
      </c>
      <c r="J16" s="37">
        <f t="shared" si="1"/>
        <v>9817761.07</v>
      </c>
      <c r="K16" s="18">
        <f>'ЧВК,л'!K16*86.4*365</f>
        <v>19993824.000000004</v>
      </c>
      <c r="L16" s="41">
        <f t="shared" si="0"/>
        <v>0.4910396865552082</v>
      </c>
    </row>
    <row r="17" spans="1:12" ht="31.5">
      <c r="A17" s="3" t="s">
        <v>18</v>
      </c>
      <c r="B17" s="4" t="s">
        <v>19</v>
      </c>
      <c r="C17" s="19">
        <v>3883970</v>
      </c>
      <c r="D17" s="19"/>
      <c r="E17" s="19"/>
      <c r="F17" s="19"/>
      <c r="G17" s="19"/>
      <c r="H17" s="19">
        <v>1590</v>
      </c>
      <c r="I17" s="19"/>
      <c r="J17" s="37">
        <f t="shared" si="1"/>
        <v>3885560</v>
      </c>
      <c r="K17" s="18">
        <f>'ЧВК,л'!K17*86.4*365</f>
        <v>7253280</v>
      </c>
      <c r="L17" s="41">
        <f t="shared" si="0"/>
        <v>0.535696953654071</v>
      </c>
    </row>
    <row r="18" spans="1:12" ht="31.5">
      <c r="A18" s="3" t="s">
        <v>20</v>
      </c>
      <c r="B18" s="4" t="s">
        <v>21</v>
      </c>
      <c r="C18" s="19">
        <v>3728809</v>
      </c>
      <c r="D18" s="19">
        <v>5973</v>
      </c>
      <c r="E18" s="19">
        <v>26136</v>
      </c>
      <c r="F18" s="19"/>
      <c r="G18" s="19">
        <v>10125</v>
      </c>
      <c r="H18" s="19">
        <v>435660</v>
      </c>
      <c r="I18" s="19">
        <v>2522</v>
      </c>
      <c r="J18" s="37">
        <f t="shared" si="1"/>
        <v>4209225</v>
      </c>
      <c r="K18" s="18">
        <f>'ЧВК,л'!K18*86.4*365</f>
        <v>31977504.000000004</v>
      </c>
      <c r="L18" s="26">
        <f t="shared" si="0"/>
        <v>0.13163081771485352</v>
      </c>
    </row>
    <row r="19" spans="1:12" ht="31.5">
      <c r="A19" s="3" t="s">
        <v>22</v>
      </c>
      <c r="B19" s="4" t="s">
        <v>23</v>
      </c>
      <c r="C19" s="19">
        <v>11165</v>
      </c>
      <c r="D19" s="19"/>
      <c r="E19" s="19"/>
      <c r="F19" s="19"/>
      <c r="G19" s="19"/>
      <c r="H19" s="19">
        <v>1325</v>
      </c>
      <c r="I19" s="19"/>
      <c r="J19" s="38">
        <f>SUM(C19:I19)</f>
        <v>12490</v>
      </c>
      <c r="K19" s="18">
        <f>'ЧВК,л'!K19*86.4*365</f>
        <v>2585952</v>
      </c>
      <c r="L19" s="26">
        <f t="shared" si="0"/>
        <v>0.004829942705819752</v>
      </c>
    </row>
    <row r="20" spans="1:12" ht="31.5">
      <c r="A20" s="3" t="s">
        <v>24</v>
      </c>
      <c r="B20" s="4" t="s">
        <v>25</v>
      </c>
      <c r="C20" s="19">
        <v>5077169</v>
      </c>
      <c r="D20" s="19"/>
      <c r="E20" s="19">
        <v>618045</v>
      </c>
      <c r="F20" s="19">
        <v>192073</v>
      </c>
      <c r="G20" s="19"/>
      <c r="H20" s="19">
        <v>25705</v>
      </c>
      <c r="I20" s="19">
        <v>435</v>
      </c>
      <c r="J20" s="38">
        <f>SUM(C20:I20)</f>
        <v>5913427</v>
      </c>
      <c r="K20" s="18">
        <f>'ЧВК,л'!K20*86.4*365</f>
        <v>22863600.000000004</v>
      </c>
      <c r="L20" s="26">
        <f t="shared" si="0"/>
        <v>0.2586393656292097</v>
      </c>
    </row>
    <row r="21" spans="1:12" ht="16.5">
      <c r="A21" s="3" t="s">
        <v>26</v>
      </c>
      <c r="B21" s="4" t="s">
        <v>27</v>
      </c>
      <c r="C21" s="19">
        <v>315255</v>
      </c>
      <c r="D21" s="19"/>
      <c r="E21" s="19">
        <v>9125</v>
      </c>
      <c r="F21" s="19">
        <v>20125</v>
      </c>
      <c r="G21" s="19"/>
      <c r="H21" s="19">
        <v>244595</v>
      </c>
      <c r="I21" s="19">
        <v>13203</v>
      </c>
      <c r="J21" s="37">
        <f aca="true" t="shared" si="2" ref="J21:J28">SUM(C21:I21)</f>
        <v>602303</v>
      </c>
      <c r="K21" s="18">
        <f>'ЧВК,л'!K21*86.4*365</f>
        <v>14538096</v>
      </c>
      <c r="L21" s="26">
        <f t="shared" si="0"/>
        <v>0.041429290327976924</v>
      </c>
    </row>
    <row r="22" spans="1:12" ht="31.5">
      <c r="A22" s="3" t="s">
        <v>28</v>
      </c>
      <c r="B22" s="4" t="s">
        <v>29</v>
      </c>
      <c r="C22" s="19">
        <v>78961</v>
      </c>
      <c r="D22" s="19"/>
      <c r="E22" s="19"/>
      <c r="F22" s="19"/>
      <c r="G22" s="19"/>
      <c r="H22" s="19">
        <v>338935</v>
      </c>
      <c r="I22" s="19"/>
      <c r="J22" s="37">
        <f t="shared" si="2"/>
        <v>417896</v>
      </c>
      <c r="K22" s="18">
        <f>'ЧВК,л'!K22*86.4*365</f>
        <v>4257360</v>
      </c>
      <c r="L22" s="26">
        <f t="shared" si="0"/>
        <v>0.09815848319146138</v>
      </c>
    </row>
    <row r="23" spans="1:12" ht="31.5">
      <c r="A23" s="3" t="s">
        <v>30</v>
      </c>
      <c r="B23" s="4" t="s">
        <v>31</v>
      </c>
      <c r="C23" s="19">
        <v>297971</v>
      </c>
      <c r="D23" s="19">
        <v>5474</v>
      </c>
      <c r="E23" s="19">
        <v>162280</v>
      </c>
      <c r="F23" s="19">
        <v>0</v>
      </c>
      <c r="G23" s="19"/>
      <c r="H23" s="19">
        <v>136475</v>
      </c>
      <c r="I23" s="19">
        <v>26942</v>
      </c>
      <c r="J23" s="37">
        <f t="shared" si="2"/>
        <v>629142</v>
      </c>
      <c r="K23" s="18">
        <f>'ЧВК,л'!K23*86.4*365</f>
        <v>24913440</v>
      </c>
      <c r="L23" s="26">
        <f t="shared" si="0"/>
        <v>0.02525311639018939</v>
      </c>
    </row>
    <row r="24" spans="1:12" ht="16.5">
      <c r="A24" s="3" t="s">
        <v>32</v>
      </c>
      <c r="B24" s="4" t="s">
        <v>33</v>
      </c>
      <c r="C24" s="19">
        <v>2365</v>
      </c>
      <c r="D24" s="19"/>
      <c r="E24" s="19">
        <v>13300</v>
      </c>
      <c r="F24" s="19"/>
      <c r="G24" s="19"/>
      <c r="H24" s="19">
        <v>246185</v>
      </c>
      <c r="I24" s="19">
        <v>47671</v>
      </c>
      <c r="J24" s="37">
        <f>SUM(C24:I24)</f>
        <v>309521</v>
      </c>
      <c r="K24" s="18">
        <f>'ЧВК,л'!K24*86.4*365</f>
        <v>7789392.000000001</v>
      </c>
      <c r="L24" s="26">
        <f t="shared" si="0"/>
        <v>0.03973622074739594</v>
      </c>
    </row>
    <row r="25" spans="1:12" ht="16.5">
      <c r="A25" s="3" t="s">
        <v>34</v>
      </c>
      <c r="B25" s="4" t="s">
        <v>35</v>
      </c>
      <c r="C25" s="19">
        <v>1200405</v>
      </c>
      <c r="D25" s="19"/>
      <c r="E25" s="19">
        <v>77287</v>
      </c>
      <c r="F25" s="19">
        <v>57072</v>
      </c>
      <c r="G25" s="19"/>
      <c r="H25" s="19">
        <v>383985</v>
      </c>
      <c r="I25" s="19">
        <v>102962.2</v>
      </c>
      <c r="J25" s="37">
        <f t="shared" si="2"/>
        <v>1821711.2</v>
      </c>
      <c r="K25" s="18">
        <f>'ЧВК,л'!K25*86.4*365</f>
        <v>43992720.00000001</v>
      </c>
      <c r="L25" s="26">
        <f t="shared" si="0"/>
        <v>0.04140937864264814</v>
      </c>
    </row>
    <row r="26" spans="1:12" ht="16.5">
      <c r="A26" s="3" t="s">
        <v>36</v>
      </c>
      <c r="B26" s="4" t="s">
        <v>37</v>
      </c>
      <c r="C26" s="19">
        <v>1850485</v>
      </c>
      <c r="D26" s="19">
        <v>3057</v>
      </c>
      <c r="E26" s="19">
        <v>67839</v>
      </c>
      <c r="F26" s="19">
        <v>1268617</v>
      </c>
      <c r="G26" s="19"/>
      <c r="H26" s="19">
        <v>142040</v>
      </c>
      <c r="I26" s="19">
        <v>3746.95</v>
      </c>
      <c r="J26" s="37">
        <f t="shared" si="2"/>
        <v>3335784.95</v>
      </c>
      <c r="K26" s="18">
        <f>'ЧВК,л'!K26*86.4*365</f>
        <v>19394640</v>
      </c>
      <c r="L26" s="26">
        <f t="shared" si="0"/>
        <v>0.17199519815784156</v>
      </c>
    </row>
    <row r="27" spans="1:12" ht="16.5">
      <c r="A27" s="3" t="s">
        <v>38</v>
      </c>
      <c r="B27" s="4" t="s">
        <v>39</v>
      </c>
      <c r="C27" s="19">
        <v>918152</v>
      </c>
      <c r="D27" s="19">
        <v>195986</v>
      </c>
      <c r="E27" s="19">
        <v>167759</v>
      </c>
      <c r="F27" s="19">
        <v>230142</v>
      </c>
      <c r="G27" s="19"/>
      <c r="H27" s="19">
        <v>173310</v>
      </c>
      <c r="I27" s="19">
        <v>28793</v>
      </c>
      <c r="J27" s="37">
        <f t="shared" si="2"/>
        <v>1714142</v>
      </c>
      <c r="K27" s="18">
        <f>'ЧВК,л'!K27*86.4*365</f>
        <v>28792368.000000004</v>
      </c>
      <c r="L27" s="26">
        <f t="shared" si="0"/>
        <v>0.059534596112414226</v>
      </c>
    </row>
    <row r="28" spans="1:12" ht="16.5">
      <c r="A28" s="3" t="s">
        <v>40</v>
      </c>
      <c r="B28" s="4" t="s">
        <v>41</v>
      </c>
      <c r="C28" s="19">
        <v>1776379</v>
      </c>
      <c r="D28" s="19">
        <v>126124</v>
      </c>
      <c r="E28" s="19">
        <v>472010</v>
      </c>
      <c r="F28" s="19">
        <v>585461</v>
      </c>
      <c r="G28" s="19"/>
      <c r="H28" s="19">
        <v>625135</v>
      </c>
      <c r="I28" s="19">
        <v>214708.8</v>
      </c>
      <c r="J28" s="37">
        <f t="shared" si="2"/>
        <v>3799817.8</v>
      </c>
      <c r="K28" s="18">
        <f>'ЧВК,л'!K28*86.4*365</f>
        <v>29296944.000000004</v>
      </c>
      <c r="L28" s="26">
        <f t="shared" si="0"/>
        <v>0.12970014210355862</v>
      </c>
    </row>
    <row r="29" spans="1:12" ht="31.5">
      <c r="A29" s="3" t="s">
        <v>42</v>
      </c>
      <c r="B29" s="4" t="s">
        <v>43</v>
      </c>
      <c r="C29" s="19">
        <v>101900</v>
      </c>
      <c r="D29" s="19">
        <v>24400</v>
      </c>
      <c r="E29" s="19">
        <v>1285353</v>
      </c>
      <c r="F29" s="19">
        <v>0</v>
      </c>
      <c r="G29" s="19"/>
      <c r="H29" s="19">
        <v>15369.999999999998</v>
      </c>
      <c r="I29" s="19">
        <v>12352</v>
      </c>
      <c r="J29" s="37">
        <f>SUM(C29:I29)</f>
        <v>1439375</v>
      </c>
      <c r="K29" s="18">
        <f>'ЧВК,л'!K29*86.4*365</f>
        <v>11416032.000000002</v>
      </c>
      <c r="L29" s="26">
        <f>J29/K29</f>
        <v>0.12608365148240647</v>
      </c>
    </row>
    <row r="30" spans="1:12" ht="31.5">
      <c r="A30" s="3" t="s">
        <v>44</v>
      </c>
      <c r="B30" s="4" t="s">
        <v>45</v>
      </c>
      <c r="C30" s="19">
        <v>101200</v>
      </c>
      <c r="D30" s="19"/>
      <c r="E30" s="19">
        <v>171102</v>
      </c>
      <c r="F30" s="19">
        <v>21331</v>
      </c>
      <c r="G30" s="19"/>
      <c r="H30" s="19">
        <f>'[1]Вбаланс (2)'!H29*86.4*365</f>
        <v>147075</v>
      </c>
      <c r="I30" s="19">
        <v>15288</v>
      </c>
      <c r="J30" s="37">
        <f>SUM(C30:I30)</f>
        <v>455996</v>
      </c>
      <c r="K30" s="18">
        <f>'ЧВК,л'!K30*86.4*365</f>
        <v>3153600</v>
      </c>
      <c r="L30" s="26">
        <f>J30/K30</f>
        <v>0.14459538305428715</v>
      </c>
    </row>
    <row r="31" spans="1:12" ht="31.5">
      <c r="A31" s="3" t="s">
        <v>46</v>
      </c>
      <c r="B31" s="4" t="s">
        <v>47</v>
      </c>
      <c r="C31" s="19">
        <v>714742</v>
      </c>
      <c r="D31" s="19">
        <v>12076</v>
      </c>
      <c r="E31" s="19">
        <v>1728</v>
      </c>
      <c r="F31" s="19">
        <v>187488</v>
      </c>
      <c r="G31" s="19"/>
      <c r="H31" s="19">
        <v>610825</v>
      </c>
      <c r="I31" s="19">
        <v>6596</v>
      </c>
      <c r="J31" s="37">
        <f>SUM(C31:I31)</f>
        <v>1533455</v>
      </c>
      <c r="K31" s="18">
        <f>'ЧВК,л'!K31*86.4*365</f>
        <v>54683424</v>
      </c>
      <c r="L31" s="26">
        <f t="shared" si="0"/>
        <v>0.02804241007293179</v>
      </c>
    </row>
    <row r="32" spans="1:12" ht="31.5">
      <c r="A32" s="3" t="s">
        <v>48</v>
      </c>
      <c r="B32" s="4" t="s">
        <v>49</v>
      </c>
      <c r="C32" s="19">
        <v>852476</v>
      </c>
      <c r="D32" s="19">
        <v>38864</v>
      </c>
      <c r="E32" s="19"/>
      <c r="F32" s="19"/>
      <c r="G32" s="19"/>
      <c r="H32" s="19">
        <v>103880</v>
      </c>
      <c r="I32" s="19">
        <v>165124</v>
      </c>
      <c r="J32" s="37">
        <f>SUM(C32:I32)</f>
        <v>1160344</v>
      </c>
      <c r="K32" s="18">
        <f>'ЧВК,л'!K32*86.4*365</f>
        <v>9492336</v>
      </c>
      <c r="L32" s="26">
        <f t="shared" si="0"/>
        <v>0.12224008926780511</v>
      </c>
    </row>
    <row r="33" spans="1:12" ht="31.5">
      <c r="A33" s="3" t="s">
        <v>50</v>
      </c>
      <c r="B33" s="4" t="s">
        <v>51</v>
      </c>
      <c r="C33" s="19">
        <v>954283</v>
      </c>
      <c r="D33" s="19">
        <v>93094</v>
      </c>
      <c r="E33" s="19">
        <v>4328</v>
      </c>
      <c r="F33" s="19">
        <v>57269</v>
      </c>
      <c r="G33" s="19"/>
      <c r="H33" s="19">
        <v>100170</v>
      </c>
      <c r="I33" s="19">
        <v>104462</v>
      </c>
      <c r="J33" s="37">
        <f aca="true" t="shared" si="3" ref="J33:J57">SUM(C33:I33)</f>
        <v>1313606</v>
      </c>
      <c r="K33" s="18">
        <f>'ЧВК,л'!K33*86.4*365</f>
        <v>22737456</v>
      </c>
      <c r="L33" s="26">
        <f t="shared" si="0"/>
        <v>0.057772778097954315</v>
      </c>
    </row>
    <row r="34" spans="1:12" ht="31.5">
      <c r="A34" s="3" t="s">
        <v>52</v>
      </c>
      <c r="B34" s="4" t="s">
        <v>53</v>
      </c>
      <c r="C34" s="21">
        <v>2395500</v>
      </c>
      <c r="D34" s="21">
        <v>106907</v>
      </c>
      <c r="E34" s="21">
        <v>11114</v>
      </c>
      <c r="F34" s="21">
        <v>163684</v>
      </c>
      <c r="G34" s="21"/>
      <c r="H34" s="21">
        <v>603670</v>
      </c>
      <c r="I34" s="21">
        <v>67059</v>
      </c>
      <c r="J34" s="37">
        <f t="shared" si="3"/>
        <v>3347934</v>
      </c>
      <c r="K34" s="18">
        <f>'ЧВК,л'!K34*86.4*365</f>
        <v>44118864</v>
      </c>
      <c r="L34" s="26">
        <f t="shared" si="0"/>
        <v>0.07588441080441237</v>
      </c>
    </row>
    <row r="35" spans="1:12" ht="31.5">
      <c r="A35" s="3" t="s">
        <v>54</v>
      </c>
      <c r="B35" s="4" t="s">
        <v>55</v>
      </c>
      <c r="C35" s="21"/>
      <c r="D35" s="21">
        <v>633</v>
      </c>
      <c r="E35" s="21">
        <v>185114</v>
      </c>
      <c r="F35" s="21">
        <v>6625</v>
      </c>
      <c r="G35" s="21"/>
      <c r="H35" s="21">
        <v>57240</v>
      </c>
      <c r="I35" s="21">
        <v>11112</v>
      </c>
      <c r="J35" s="37">
        <f t="shared" si="3"/>
        <v>260724</v>
      </c>
      <c r="K35" s="18">
        <f>'ЧВК,л'!K35*86.4*365</f>
        <v>4351968</v>
      </c>
      <c r="L35" s="26">
        <f t="shared" si="0"/>
        <v>0.059909447863587234</v>
      </c>
    </row>
    <row r="36" spans="1:12" ht="31.5">
      <c r="A36" s="3" t="s">
        <v>56</v>
      </c>
      <c r="B36" s="4" t="s">
        <v>57</v>
      </c>
      <c r="C36" s="21">
        <v>761544</v>
      </c>
      <c r="D36" s="21">
        <v>2208</v>
      </c>
      <c r="E36" s="21">
        <v>130187</v>
      </c>
      <c r="F36" s="21">
        <v>65460</v>
      </c>
      <c r="G36" s="21"/>
      <c r="H36" s="21">
        <v>159530</v>
      </c>
      <c r="I36" s="21">
        <v>1149</v>
      </c>
      <c r="J36" s="37">
        <f t="shared" si="3"/>
        <v>1120078</v>
      </c>
      <c r="K36" s="18">
        <f>'ЧВК,л'!K36*86.4*365</f>
        <v>6433344.000000001</v>
      </c>
      <c r="L36" s="26">
        <f t="shared" si="0"/>
        <v>0.17410509992936796</v>
      </c>
    </row>
    <row r="37" spans="1:12" ht="31.5">
      <c r="A37" s="3" t="s">
        <v>58</v>
      </c>
      <c r="B37" s="4" t="s">
        <v>59</v>
      </c>
      <c r="C37" s="21"/>
      <c r="D37" s="21"/>
      <c r="E37" s="21"/>
      <c r="F37" s="21"/>
      <c r="G37" s="21"/>
      <c r="H37" s="21"/>
      <c r="I37" s="21">
        <v>35332</v>
      </c>
      <c r="J37" s="37">
        <f t="shared" si="3"/>
        <v>35332</v>
      </c>
      <c r="K37" s="18">
        <f>'ЧВК,л'!K37*86.4*365</f>
        <v>5014224</v>
      </c>
      <c r="L37" s="26">
        <f t="shared" si="0"/>
        <v>0.007046354530631261</v>
      </c>
    </row>
    <row r="38" spans="1:12" ht="31.5">
      <c r="A38" s="3" t="s">
        <v>60</v>
      </c>
      <c r="B38" s="4" t="s">
        <v>61</v>
      </c>
      <c r="C38" s="19">
        <v>626179</v>
      </c>
      <c r="D38" s="19">
        <v>127652</v>
      </c>
      <c r="E38" s="19">
        <v>1694674</v>
      </c>
      <c r="F38" s="19">
        <v>740712</v>
      </c>
      <c r="G38" s="19"/>
      <c r="H38" s="19">
        <v>3562130</v>
      </c>
      <c r="I38" s="19">
        <v>7531126</v>
      </c>
      <c r="J38" s="37">
        <f t="shared" si="3"/>
        <v>14282473</v>
      </c>
      <c r="K38" s="18">
        <f>'ЧВК,л'!K38*86.4*365</f>
        <v>44308080.00000001</v>
      </c>
      <c r="L38" s="26">
        <f t="shared" si="0"/>
        <v>0.3223446603869993</v>
      </c>
    </row>
    <row r="39" spans="1:12" ht="31.5">
      <c r="A39" s="3" t="s">
        <v>62</v>
      </c>
      <c r="B39" s="4" t="s">
        <v>63</v>
      </c>
      <c r="C39" s="21"/>
      <c r="D39" s="21"/>
      <c r="E39" s="21">
        <v>161505</v>
      </c>
      <c r="F39" s="21"/>
      <c r="G39" s="21">
        <v>187920</v>
      </c>
      <c r="H39" s="21">
        <v>119780</v>
      </c>
      <c r="I39" s="21">
        <v>35471</v>
      </c>
      <c r="J39" s="37">
        <f>SUM(C39:I39)</f>
        <v>504676</v>
      </c>
      <c r="K39" s="18">
        <f>'ЧВК,л'!K39*86.4*365</f>
        <v>11731392.000000002</v>
      </c>
      <c r="L39" s="26">
        <f t="shared" si="0"/>
        <v>0.04301927682580208</v>
      </c>
    </row>
    <row r="40" spans="1:12" ht="31.5">
      <c r="A40" s="3" t="s">
        <v>64</v>
      </c>
      <c r="B40" s="4" t="s">
        <v>65</v>
      </c>
      <c r="C40" s="21"/>
      <c r="D40" s="21"/>
      <c r="E40" s="21"/>
      <c r="F40" s="21"/>
      <c r="G40" s="21"/>
      <c r="H40" s="21">
        <v>11395</v>
      </c>
      <c r="I40" s="21"/>
      <c r="J40" s="37">
        <f t="shared" si="3"/>
        <v>11395</v>
      </c>
      <c r="K40" s="18">
        <f>'ЧВК,л'!K40*86.4*365</f>
        <v>2617488.0000000005</v>
      </c>
      <c r="L40" s="28">
        <f t="shared" si="0"/>
        <v>0.00435341059825298</v>
      </c>
    </row>
    <row r="41" spans="1:12" ht="31.5">
      <c r="A41" s="3" t="s">
        <v>68</v>
      </c>
      <c r="B41" s="4" t="s">
        <v>69</v>
      </c>
      <c r="C41" s="19">
        <v>648374</v>
      </c>
      <c r="D41" s="19">
        <v>65836</v>
      </c>
      <c r="E41" s="19">
        <v>1410067</v>
      </c>
      <c r="F41" s="19">
        <v>139130</v>
      </c>
      <c r="G41" s="19"/>
      <c r="H41" s="19"/>
      <c r="I41" s="19">
        <v>2859862.8</v>
      </c>
      <c r="J41" s="37">
        <f>SUM(C41:I41)</f>
        <v>5123269.8</v>
      </c>
      <c r="K41" s="18">
        <f>'ЧВК,л'!K41*86.4*365</f>
        <v>12614400</v>
      </c>
      <c r="L41" s="26">
        <f>J41/K41</f>
        <v>0.40614454908675796</v>
      </c>
    </row>
    <row r="42" spans="1:12" ht="31.5">
      <c r="A42" s="3" t="s">
        <v>72</v>
      </c>
      <c r="B42" s="4" t="s">
        <v>73</v>
      </c>
      <c r="C42" s="19">
        <v>1317148.52</v>
      </c>
      <c r="D42" s="19">
        <v>561128.44</v>
      </c>
      <c r="E42" s="19">
        <v>29683</v>
      </c>
      <c r="F42" s="19">
        <v>37621</v>
      </c>
      <c r="G42" s="19">
        <v>173448</v>
      </c>
      <c r="H42" s="19">
        <v>6890</v>
      </c>
      <c r="I42" s="19">
        <v>37259.4</v>
      </c>
      <c r="J42" s="37">
        <f>SUM(C42:I42)</f>
        <v>2163178.36</v>
      </c>
      <c r="K42" s="18">
        <f>'ЧВК,л'!K42*86.4*365</f>
        <v>52854336.00000001</v>
      </c>
      <c r="L42" s="26">
        <f>J42/K42</f>
        <v>0.04092716934330609</v>
      </c>
    </row>
    <row r="43" spans="1:12" ht="31.5">
      <c r="A43" s="3" t="s">
        <v>70</v>
      </c>
      <c r="B43" s="4" t="s">
        <v>71</v>
      </c>
      <c r="C43" s="21">
        <v>341456</v>
      </c>
      <c r="D43" s="21"/>
      <c r="E43" s="21"/>
      <c r="F43" s="21"/>
      <c r="G43" s="21"/>
      <c r="H43" s="21">
        <v>241680</v>
      </c>
      <c r="I43" s="21">
        <v>3347</v>
      </c>
      <c r="J43" s="16">
        <f t="shared" si="3"/>
        <v>586483</v>
      </c>
      <c r="K43" s="18">
        <f>'ЧВК,л'!K43*86.4*365</f>
        <v>27467856.000000004</v>
      </c>
      <c r="L43" s="26">
        <f t="shared" si="0"/>
        <v>0.021351611862243634</v>
      </c>
    </row>
    <row r="44" spans="1:12" ht="47.25">
      <c r="A44" s="5" t="s">
        <v>75</v>
      </c>
      <c r="B44" s="4" t="s">
        <v>76</v>
      </c>
      <c r="C44" s="19">
        <v>3473445.2</v>
      </c>
      <c r="D44" s="19">
        <v>90452</v>
      </c>
      <c r="E44" s="19">
        <v>184185</v>
      </c>
      <c r="F44" s="19">
        <v>33164</v>
      </c>
      <c r="G44" s="19"/>
      <c r="H44" s="19">
        <v>36835</v>
      </c>
      <c r="I44" s="19">
        <v>177905.4</v>
      </c>
      <c r="J44" s="37">
        <f>SUM(C44:I44)</f>
        <v>3995986.6</v>
      </c>
      <c r="K44" s="18">
        <f>'ЧВК,л'!K44*86.4*365</f>
        <v>130275216.00000001</v>
      </c>
      <c r="L44" s="26">
        <f t="shared" si="0"/>
        <v>0.030673421412711375</v>
      </c>
    </row>
    <row r="45" spans="1:12" ht="16.5">
      <c r="A45" s="3" t="s">
        <v>83</v>
      </c>
      <c r="B45" s="4" t="s">
        <v>84</v>
      </c>
      <c r="C45" s="9"/>
      <c r="D45" s="9"/>
      <c r="E45" s="9">
        <v>14589</v>
      </c>
      <c r="F45" s="9"/>
      <c r="G45" s="9"/>
      <c r="H45" s="9">
        <v>76320</v>
      </c>
      <c r="I45" s="9"/>
      <c r="J45" s="16">
        <f>SUM(C45:I45)</f>
        <v>90909</v>
      </c>
      <c r="K45" s="18">
        <f>'ЧВК,л'!K45*86.4*365</f>
        <v>152098128</v>
      </c>
      <c r="L45" s="26">
        <f>J45/K45</f>
        <v>0.0005976996639958645</v>
      </c>
    </row>
    <row r="46" spans="1:12" ht="31.5">
      <c r="A46" s="3" t="s">
        <v>77</v>
      </c>
      <c r="B46" s="4" t="s">
        <v>78</v>
      </c>
      <c r="C46" s="9">
        <v>439980</v>
      </c>
      <c r="D46" s="9"/>
      <c r="E46" s="9">
        <v>50620</v>
      </c>
      <c r="F46" s="9">
        <v>10000</v>
      </c>
      <c r="G46" s="9">
        <v>132451</v>
      </c>
      <c r="H46" s="9">
        <v>423735</v>
      </c>
      <c r="I46" s="9">
        <v>375089.8</v>
      </c>
      <c r="J46" s="16">
        <f t="shared" si="3"/>
        <v>1431875.8</v>
      </c>
      <c r="K46" s="18">
        <f>'ЧВК,л'!K46*86.4*365</f>
        <v>21822912</v>
      </c>
      <c r="L46" s="26">
        <f t="shared" si="0"/>
        <v>0.06561341584477819</v>
      </c>
    </row>
    <row r="47" spans="1:12" ht="31.5">
      <c r="A47" s="5" t="s">
        <v>79</v>
      </c>
      <c r="B47" s="6" t="s">
        <v>80</v>
      </c>
      <c r="C47" s="9">
        <v>69420</v>
      </c>
      <c r="D47" s="9">
        <v>31536</v>
      </c>
      <c r="E47" s="9"/>
      <c r="F47" s="9"/>
      <c r="G47" s="9"/>
      <c r="H47" s="9">
        <v>12985</v>
      </c>
      <c r="I47" s="9">
        <v>3942</v>
      </c>
      <c r="J47" s="16">
        <f>SUM(C47:I47)</f>
        <v>117883</v>
      </c>
      <c r="K47" s="18">
        <f>'ЧВК,л'!K47*86.4*365</f>
        <v>6054912.000000001</v>
      </c>
      <c r="L47" s="26">
        <f t="shared" si="0"/>
        <v>0.019468986502198544</v>
      </c>
    </row>
    <row r="48" spans="1:13" ht="31.5">
      <c r="A48" s="3" t="s">
        <v>85</v>
      </c>
      <c r="B48" s="4" t="s">
        <v>86</v>
      </c>
      <c r="C48" s="9">
        <v>0</v>
      </c>
      <c r="D48" s="9">
        <v>0</v>
      </c>
      <c r="E48" s="9">
        <v>327260</v>
      </c>
      <c r="F48" s="9">
        <v>104599</v>
      </c>
      <c r="G48" s="9"/>
      <c r="H48" s="9">
        <v>235850</v>
      </c>
      <c r="I48" s="9">
        <v>189973</v>
      </c>
      <c r="J48" s="16">
        <f>SUM(C48:I48)</f>
        <v>857682</v>
      </c>
      <c r="K48" s="18">
        <f>'ЧВК,л'!K48*86.4*365</f>
        <v>77105520</v>
      </c>
      <c r="L48" s="26">
        <f t="shared" si="0"/>
        <v>0.011123483766142812</v>
      </c>
      <c r="M48" s="22"/>
    </row>
    <row r="49" spans="1:12" ht="31.5">
      <c r="A49" s="3" t="s">
        <v>122</v>
      </c>
      <c r="B49" s="4" t="s">
        <v>89</v>
      </c>
      <c r="C49" s="9">
        <v>5258584</v>
      </c>
      <c r="D49" s="9">
        <v>1722712</v>
      </c>
      <c r="E49" s="9">
        <v>1433664</v>
      </c>
      <c r="F49" s="9">
        <v>1527028</v>
      </c>
      <c r="G49" s="9"/>
      <c r="H49" s="9">
        <v>36835</v>
      </c>
      <c r="I49" s="9">
        <v>596495</v>
      </c>
      <c r="J49" s="37">
        <f t="shared" si="3"/>
        <v>10575318</v>
      </c>
      <c r="K49" s="18">
        <f>'ЧВК,л'!K49*86.4*365</f>
        <v>351184896</v>
      </c>
      <c r="L49" s="26">
        <f t="shared" si="0"/>
        <v>0.030113248378426844</v>
      </c>
    </row>
    <row r="50" spans="1:12" ht="31.5">
      <c r="A50" s="7" t="s">
        <v>94</v>
      </c>
      <c r="B50" s="8" t="s">
        <v>95</v>
      </c>
      <c r="C50" s="9">
        <v>6535</v>
      </c>
      <c r="D50" s="9"/>
      <c r="E50" s="9"/>
      <c r="F50" s="9"/>
      <c r="G50" s="9"/>
      <c r="H50" s="9">
        <v>241680</v>
      </c>
      <c r="I50" s="9"/>
      <c r="J50" s="16">
        <f>SUM(C50:I50)</f>
        <v>248215</v>
      </c>
      <c r="K50" s="18">
        <f>'ЧВК,л'!K50*86.4*365</f>
        <v>6401808</v>
      </c>
      <c r="L50" s="26">
        <f>J50/K50</f>
        <v>0.03877264047906467</v>
      </c>
    </row>
    <row r="51" spans="1:12" ht="16.5">
      <c r="A51" s="3" t="s">
        <v>90</v>
      </c>
      <c r="B51" s="4" t="s">
        <v>91</v>
      </c>
      <c r="C51" s="9">
        <v>819618</v>
      </c>
      <c r="D51" s="9">
        <v>27375</v>
      </c>
      <c r="E51" s="9">
        <v>260</v>
      </c>
      <c r="F51" s="9"/>
      <c r="G51" s="9"/>
      <c r="H51" s="9">
        <v>9275</v>
      </c>
      <c r="I51" s="9">
        <v>50</v>
      </c>
      <c r="J51" s="16">
        <f t="shared" si="3"/>
        <v>856578</v>
      </c>
      <c r="K51" s="18">
        <f>'ЧВК,л'!K51*86.4*365</f>
        <v>178525296</v>
      </c>
      <c r="L51" s="26">
        <f t="shared" si="0"/>
        <v>0.004798076346558753</v>
      </c>
    </row>
    <row r="52" spans="1:12" ht="16.5">
      <c r="A52" s="3" t="s">
        <v>92</v>
      </c>
      <c r="B52" s="4" t="s">
        <v>93</v>
      </c>
      <c r="C52" s="9">
        <v>350646</v>
      </c>
      <c r="D52" s="2">
        <v>92382.8</v>
      </c>
      <c r="E52" s="9">
        <v>169240</v>
      </c>
      <c r="F52" s="9">
        <v>60768</v>
      </c>
      <c r="G52" s="9"/>
      <c r="H52" s="9">
        <v>1580725</v>
      </c>
      <c r="I52" s="2">
        <v>119955.7</v>
      </c>
      <c r="J52" s="16">
        <f t="shared" si="3"/>
        <v>2373717.5</v>
      </c>
      <c r="K52" s="18">
        <f>'ЧВК,л'!K52*86.4*365</f>
        <v>299434320</v>
      </c>
      <c r="L52" s="26">
        <f t="shared" si="0"/>
        <v>0.007927339457948575</v>
      </c>
    </row>
    <row r="53" spans="1:12" ht="16.5">
      <c r="A53" s="3" t="s">
        <v>87</v>
      </c>
      <c r="B53" s="4" t="s">
        <v>88</v>
      </c>
      <c r="C53" s="9">
        <v>6555070</v>
      </c>
      <c r="D53" s="9"/>
      <c r="E53" s="9">
        <v>196691</v>
      </c>
      <c r="F53" s="9"/>
      <c r="G53" s="9">
        <v>128863</v>
      </c>
      <c r="H53" s="9">
        <v>497935</v>
      </c>
      <c r="I53" s="9">
        <v>117056</v>
      </c>
      <c r="J53" s="16">
        <f>SUM(C53:I53)</f>
        <v>7495615</v>
      </c>
      <c r="K53" s="18">
        <f>'ЧВК,л'!K53*86.4*365</f>
        <v>149859072.00000003</v>
      </c>
      <c r="L53" s="26">
        <f>J53/K53</f>
        <v>0.050017759351932985</v>
      </c>
    </row>
    <row r="54" spans="1:12" ht="31.5">
      <c r="A54" s="3" t="s">
        <v>81</v>
      </c>
      <c r="B54" s="4" t="s">
        <v>82</v>
      </c>
      <c r="C54" s="9">
        <v>161465</v>
      </c>
      <c r="D54" s="9">
        <v>11422</v>
      </c>
      <c r="E54" s="9">
        <v>22462</v>
      </c>
      <c r="F54" s="9">
        <v>12023</v>
      </c>
      <c r="G54" s="9"/>
      <c r="H54" s="9">
        <v>62540</v>
      </c>
      <c r="I54" s="9">
        <v>98774</v>
      </c>
      <c r="J54" s="16">
        <f>SUM(C54:I54)</f>
        <v>368686</v>
      </c>
      <c r="K54" s="18">
        <f>'ЧВК,л'!K54*86.4*365</f>
        <v>28540080</v>
      </c>
      <c r="L54" s="26">
        <f>J54/K54</f>
        <v>0.012918183831299702</v>
      </c>
    </row>
    <row r="55" spans="1:12" ht="31.5">
      <c r="A55" s="3" t="s">
        <v>123</v>
      </c>
      <c r="B55" s="4" t="s">
        <v>74</v>
      </c>
      <c r="C55" s="21">
        <v>110000</v>
      </c>
      <c r="D55" s="21">
        <v>1269</v>
      </c>
      <c r="E55" s="21">
        <v>19226</v>
      </c>
      <c r="F55" s="21">
        <v>465</v>
      </c>
      <c r="G55" s="21">
        <v>104</v>
      </c>
      <c r="H55" s="21"/>
      <c r="I55" s="21">
        <v>4846</v>
      </c>
      <c r="J55" s="16">
        <f>SUM(C55:I55)</f>
        <v>135910</v>
      </c>
      <c r="K55" s="18">
        <f>'ЧВК,л'!K55*86.4*365</f>
        <v>151467408</v>
      </c>
      <c r="L55" s="28">
        <f>J55/K55</f>
        <v>0.0008972887421431282</v>
      </c>
    </row>
    <row r="56" spans="1:12" ht="31.5">
      <c r="A56" s="3" t="s">
        <v>96</v>
      </c>
      <c r="B56" s="4" t="s">
        <v>97</v>
      </c>
      <c r="C56" s="9">
        <v>2357926</v>
      </c>
      <c r="D56" s="9">
        <v>14447</v>
      </c>
      <c r="E56" s="9">
        <v>52966</v>
      </c>
      <c r="F56" s="9">
        <v>56920</v>
      </c>
      <c r="G56" s="9"/>
      <c r="H56" s="9">
        <v>263145</v>
      </c>
      <c r="I56" s="9">
        <v>9089</v>
      </c>
      <c r="J56" s="16">
        <f t="shared" si="3"/>
        <v>2754493</v>
      </c>
      <c r="K56" s="18">
        <f>'ЧВК,л'!K56*86.4*365</f>
        <v>114381072.00000001</v>
      </c>
      <c r="L56" s="26">
        <f t="shared" si="0"/>
        <v>0.02408172044409585</v>
      </c>
    </row>
    <row r="57" spans="1:12" ht="31.5">
      <c r="A57" s="5" t="s">
        <v>98</v>
      </c>
      <c r="B57" s="4" t="s">
        <v>99</v>
      </c>
      <c r="C57" s="9">
        <v>8420924</v>
      </c>
      <c r="D57" s="9">
        <v>824896</v>
      </c>
      <c r="E57" s="9">
        <v>2569233</v>
      </c>
      <c r="F57" s="9">
        <v>13382</v>
      </c>
      <c r="G57" s="9"/>
      <c r="H57" s="9"/>
      <c r="I57" s="9">
        <v>42224</v>
      </c>
      <c r="J57" s="16">
        <f t="shared" si="3"/>
        <v>11870659</v>
      </c>
      <c r="K57" s="18">
        <f>'ЧВК,л'!K57*86.4*365</f>
        <v>133775712.00000001</v>
      </c>
      <c r="L57" s="26">
        <f t="shared" si="0"/>
        <v>0.08873553220183944</v>
      </c>
    </row>
    <row r="58" spans="1:12" ht="16.5">
      <c r="A58" s="3" t="s">
        <v>66</v>
      </c>
      <c r="B58" s="4" t="s">
        <v>67</v>
      </c>
      <c r="C58" s="9">
        <v>29000</v>
      </c>
      <c r="D58" s="9">
        <v>3436</v>
      </c>
      <c r="E58" s="9"/>
      <c r="F58" s="9"/>
      <c r="G58" s="9"/>
      <c r="H58" s="9"/>
      <c r="I58" s="9">
        <v>360</v>
      </c>
      <c r="J58" s="16">
        <f>SUM(C58:I58)</f>
        <v>32796</v>
      </c>
      <c r="K58" s="18">
        <f>'ЧВК,л'!K58*86.4*365</f>
        <v>1766016.0000000002</v>
      </c>
      <c r="L58" s="26">
        <f>J58/K58</f>
        <v>0.018570613176777558</v>
      </c>
    </row>
    <row r="59" spans="10:11" ht="15">
      <c r="J59" s="22"/>
      <c r="K59" s="22"/>
    </row>
  </sheetData>
  <sheetProtection/>
  <mergeCells count="8">
    <mergeCell ref="A4:A8"/>
    <mergeCell ref="B4:B8"/>
    <mergeCell ref="C4:J4"/>
    <mergeCell ref="K4:K7"/>
    <mergeCell ref="L4:L8"/>
    <mergeCell ref="C5:I5"/>
    <mergeCell ref="J5:J8"/>
    <mergeCell ref="C7:I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5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16" sqref="L16:L17"/>
    </sheetView>
  </sheetViews>
  <sheetFormatPr defaultColWidth="9.140625" defaultRowHeight="15"/>
  <cols>
    <col min="1" max="1" width="17.421875" style="0" customWidth="1"/>
    <col min="2" max="2" width="36.8515625" style="0" customWidth="1"/>
    <col min="3" max="3" width="21.00390625" style="0" customWidth="1"/>
    <col min="4" max="4" width="16.8515625" style="0" customWidth="1"/>
    <col min="5" max="5" width="16.00390625" style="0" customWidth="1"/>
    <col min="6" max="6" width="17.421875" style="0" customWidth="1"/>
    <col min="7" max="7" width="16.8515625" style="0" customWidth="1"/>
    <col min="8" max="8" width="18.57421875" style="0" customWidth="1"/>
    <col min="9" max="9" width="14.8515625" style="0" customWidth="1"/>
    <col min="10" max="10" width="13.28125" style="0" customWidth="1"/>
    <col min="11" max="11" width="14.7109375" style="0" customWidth="1"/>
    <col min="12" max="12" width="13.421875" style="15" customWidth="1"/>
    <col min="16" max="16" width="11.00390625" style="0" customWidth="1"/>
    <col min="17" max="17" width="11.140625" style="0" customWidth="1"/>
    <col min="18" max="18" width="11.8515625" style="0" customWidth="1"/>
  </cols>
  <sheetData>
    <row r="2" ht="15.75">
      <c r="A2" s="10" t="s">
        <v>120</v>
      </c>
    </row>
    <row r="3" ht="15">
      <c r="A3" s="1" t="s">
        <v>121</v>
      </c>
    </row>
    <row r="4" spans="1:18" ht="15" customHeight="1">
      <c r="A4" s="42" t="s">
        <v>2</v>
      </c>
      <c r="B4" s="42" t="s">
        <v>3</v>
      </c>
      <c r="C4" s="43" t="s">
        <v>124</v>
      </c>
      <c r="D4" s="43"/>
      <c r="E4" s="43"/>
      <c r="F4" s="43"/>
      <c r="G4" s="43"/>
      <c r="H4" s="43"/>
      <c r="I4" s="43"/>
      <c r="J4" s="44"/>
      <c r="K4" s="45" t="s">
        <v>116</v>
      </c>
      <c r="L4" s="47" t="s">
        <v>119</v>
      </c>
      <c r="P4" s="57"/>
      <c r="Q4" s="60"/>
      <c r="R4" s="60"/>
    </row>
    <row r="5" spans="1:18" ht="15">
      <c r="A5" s="42"/>
      <c r="B5" s="42"/>
      <c r="C5" s="50" t="s">
        <v>100</v>
      </c>
      <c r="D5" s="50"/>
      <c r="E5" s="50"/>
      <c r="F5" s="50"/>
      <c r="G5" s="50"/>
      <c r="H5" s="50"/>
      <c r="I5" s="51"/>
      <c r="J5" s="52" t="s">
        <v>108</v>
      </c>
      <c r="K5" s="46"/>
      <c r="L5" s="48"/>
      <c r="P5" s="58"/>
      <c r="Q5" s="60"/>
      <c r="R5" s="60"/>
    </row>
    <row r="6" spans="1:18" ht="60" customHeight="1">
      <c r="A6" s="42"/>
      <c r="B6" s="42"/>
      <c r="C6" s="11" t="s">
        <v>101</v>
      </c>
      <c r="D6" s="20" t="s">
        <v>102</v>
      </c>
      <c r="E6" s="20" t="s">
        <v>103</v>
      </c>
      <c r="F6" s="20" t="s">
        <v>104</v>
      </c>
      <c r="G6" s="20" t="s">
        <v>105</v>
      </c>
      <c r="H6" s="20" t="s">
        <v>106</v>
      </c>
      <c r="I6" s="20" t="s">
        <v>107</v>
      </c>
      <c r="J6" s="53"/>
      <c r="K6" s="46"/>
      <c r="L6" s="48"/>
      <c r="P6" s="58"/>
      <c r="Q6" s="60"/>
      <c r="R6" s="60"/>
    </row>
    <row r="7" spans="1:29" ht="15.75" customHeight="1">
      <c r="A7" s="42"/>
      <c r="B7" s="42"/>
      <c r="C7" s="55" t="s">
        <v>109</v>
      </c>
      <c r="D7" s="55"/>
      <c r="E7" s="55"/>
      <c r="F7" s="55"/>
      <c r="G7" s="55"/>
      <c r="H7" s="55"/>
      <c r="I7" s="56"/>
      <c r="J7" s="53"/>
      <c r="K7" s="46"/>
      <c r="L7" s="48"/>
      <c r="P7" s="59"/>
      <c r="Q7" s="60"/>
      <c r="R7" s="60"/>
      <c r="V7" s="33"/>
      <c r="W7" s="34"/>
      <c r="X7" s="34"/>
      <c r="Y7" s="34"/>
      <c r="Z7" s="34"/>
      <c r="AA7" s="34"/>
      <c r="AB7" s="34"/>
      <c r="AC7" s="34"/>
    </row>
    <row r="8" spans="1:12" ht="39.75" customHeight="1">
      <c r="A8" s="42"/>
      <c r="B8" s="42"/>
      <c r="C8" s="13" t="s">
        <v>110</v>
      </c>
      <c r="D8" s="14" t="s">
        <v>111</v>
      </c>
      <c r="E8" s="14" t="s">
        <v>112</v>
      </c>
      <c r="F8" s="14" t="s">
        <v>112</v>
      </c>
      <c r="G8" s="14" t="s">
        <v>113</v>
      </c>
      <c r="H8" s="14" t="s">
        <v>114</v>
      </c>
      <c r="I8" s="14" t="s">
        <v>115</v>
      </c>
      <c r="J8" s="54"/>
      <c r="K8" s="17" t="s">
        <v>117</v>
      </c>
      <c r="L8" s="49"/>
    </row>
    <row r="9" spans="1:12" ht="31.5">
      <c r="A9" s="3" t="s">
        <v>0</v>
      </c>
      <c r="B9" s="4" t="s">
        <v>1</v>
      </c>
      <c r="C9" s="12">
        <v>11.66593734145104</v>
      </c>
      <c r="D9" s="12">
        <v>0</v>
      </c>
      <c r="E9" s="12">
        <v>0</v>
      </c>
      <c r="F9" s="12">
        <v>0</v>
      </c>
      <c r="G9" s="12">
        <v>0</v>
      </c>
      <c r="H9" s="12">
        <v>0.08403094875697614</v>
      </c>
      <c r="I9" s="12">
        <v>0</v>
      </c>
      <c r="J9" s="23">
        <v>11.749968290208015</v>
      </c>
      <c r="K9" s="39">
        <v>488</v>
      </c>
      <c r="L9" s="26">
        <f>J9/K9</f>
        <v>0.02407780387337708</v>
      </c>
    </row>
    <row r="10" spans="1:30" ht="29.25" customHeight="1">
      <c r="A10" s="3" t="s">
        <v>4</v>
      </c>
      <c r="B10" s="4" t="s">
        <v>5</v>
      </c>
      <c r="C10" s="12">
        <v>129.2925545408422</v>
      </c>
      <c r="D10" s="12">
        <v>1.239852866565195</v>
      </c>
      <c r="E10" s="12">
        <v>11.990804160324707</v>
      </c>
      <c r="F10" s="12">
        <v>32.37033866057839</v>
      </c>
      <c r="G10" s="12">
        <v>0</v>
      </c>
      <c r="H10" s="12">
        <v>2.2520294266869607</v>
      </c>
      <c r="I10" s="12">
        <v>5.216070522577372</v>
      </c>
      <c r="J10" s="23">
        <v>182.36165017757483</v>
      </c>
      <c r="K10" s="40">
        <v>1104</v>
      </c>
      <c r="L10" s="26">
        <f aca="true" t="shared" si="0" ref="L10:L57">J10/K10</f>
        <v>0.16518265414635402</v>
      </c>
      <c r="O10" s="60" t="s">
        <v>128</v>
      </c>
      <c r="P10" s="24" t="s">
        <v>125</v>
      </c>
      <c r="Q10" s="24" t="s">
        <v>126</v>
      </c>
      <c r="R10" s="24" t="s">
        <v>127</v>
      </c>
      <c r="W10" s="31" t="s">
        <v>136</v>
      </c>
      <c r="X10" s="32" t="s">
        <v>129</v>
      </c>
      <c r="Y10" s="32" t="s">
        <v>130</v>
      </c>
      <c r="Z10" s="32" t="s">
        <v>131</v>
      </c>
      <c r="AA10" s="32" t="s">
        <v>132</v>
      </c>
      <c r="AB10" s="32" t="s">
        <v>133</v>
      </c>
      <c r="AC10" s="32" t="s">
        <v>134</v>
      </c>
      <c r="AD10" s="32" t="s">
        <v>135</v>
      </c>
    </row>
    <row r="11" spans="1:30" ht="31.5">
      <c r="A11" s="3" t="s">
        <v>6</v>
      </c>
      <c r="B11" s="4" t="s">
        <v>7</v>
      </c>
      <c r="C11" s="12">
        <v>115.76747209538304</v>
      </c>
      <c r="D11" s="12">
        <v>0</v>
      </c>
      <c r="E11" s="12">
        <v>0</v>
      </c>
      <c r="F11" s="12">
        <v>0</v>
      </c>
      <c r="G11" s="12">
        <v>0</v>
      </c>
      <c r="H11" s="12">
        <v>0.08403094875697614</v>
      </c>
      <c r="I11" s="12">
        <v>0</v>
      </c>
      <c r="J11" s="23">
        <v>115.85150304414002</v>
      </c>
      <c r="K11" s="40">
        <v>347</v>
      </c>
      <c r="L11" s="26">
        <f t="shared" si="0"/>
        <v>0.33386600300904906</v>
      </c>
      <c r="O11" s="60"/>
      <c r="P11" s="25">
        <v>4795.298110106968</v>
      </c>
      <c r="Q11" s="25">
        <f>R11-P11</f>
        <v>73429.70188989303</v>
      </c>
      <c r="R11" s="25">
        <v>78225</v>
      </c>
      <c r="W11" s="29">
        <v>4795</v>
      </c>
      <c r="X11" s="30">
        <v>2899.8648103754435</v>
      </c>
      <c r="Y11" s="30">
        <v>148.23055175038053</v>
      </c>
      <c r="Z11" s="30">
        <v>522.4975390030442</v>
      </c>
      <c r="AA11" s="30">
        <v>404.2065512430238</v>
      </c>
      <c r="AB11" s="30">
        <v>14.569476154236428</v>
      </c>
      <c r="AC11" s="30">
        <v>386.13901572805685</v>
      </c>
      <c r="AD11" s="30">
        <v>419.790165852782</v>
      </c>
    </row>
    <row r="12" spans="1:30" ht="31.5">
      <c r="A12" s="3" t="s">
        <v>8</v>
      </c>
      <c r="B12" s="4" t="s">
        <v>9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23">
        <v>0</v>
      </c>
      <c r="K12" s="40">
        <v>114</v>
      </c>
      <c r="L12" s="26">
        <f t="shared" si="0"/>
        <v>0</v>
      </c>
      <c r="W12" s="29">
        <v>4795</v>
      </c>
      <c r="X12" s="36">
        <f>X11/W12</f>
        <v>0.6047684693170894</v>
      </c>
      <c r="Y12" s="35">
        <f>Y11/W12</f>
        <v>0.030913566579849953</v>
      </c>
      <c r="Z12" s="35">
        <f>Z11/W12</f>
        <v>0.10896716141877875</v>
      </c>
      <c r="AA12" s="35">
        <f>AA11/W12</f>
        <v>0.08429750807987983</v>
      </c>
      <c r="AB12" s="35">
        <f>AB11/W12</f>
        <v>0.0030384726077656785</v>
      </c>
      <c r="AC12" s="35">
        <f>AC11/W12</f>
        <v>0.08052951318624751</v>
      </c>
      <c r="AD12" s="35">
        <f>AD11/W12</f>
        <v>0.08754747984416726</v>
      </c>
    </row>
    <row r="13" spans="1:12" ht="31.5">
      <c r="A13" s="3" t="s">
        <v>10</v>
      </c>
      <c r="B13" s="4" t="s">
        <v>11</v>
      </c>
      <c r="C13" s="12">
        <v>6.036719939117199</v>
      </c>
      <c r="D13" s="12">
        <v>0</v>
      </c>
      <c r="E13" s="12">
        <v>0.12950279046169458</v>
      </c>
      <c r="F13" s="12">
        <v>0</v>
      </c>
      <c r="G13" s="12">
        <v>0</v>
      </c>
      <c r="H13" s="12">
        <v>1.1512239979705732</v>
      </c>
      <c r="I13" s="12">
        <v>7.008815322171486</v>
      </c>
      <c r="J13" s="23">
        <v>14.326262049720953</v>
      </c>
      <c r="K13" s="40">
        <v>156</v>
      </c>
      <c r="L13" s="26">
        <f t="shared" si="0"/>
        <v>0.09183501313923688</v>
      </c>
    </row>
    <row r="14" spans="1:12" ht="31.5">
      <c r="A14" s="3" t="s">
        <v>12</v>
      </c>
      <c r="B14" s="4" t="s">
        <v>13</v>
      </c>
      <c r="C14" s="12">
        <v>42.98449391171994</v>
      </c>
      <c r="D14" s="12">
        <v>0</v>
      </c>
      <c r="E14" s="12">
        <v>0</v>
      </c>
      <c r="F14" s="12">
        <v>0</v>
      </c>
      <c r="G14" s="12">
        <v>0</v>
      </c>
      <c r="H14" s="12">
        <v>0.23528665651953323</v>
      </c>
      <c r="I14" s="12">
        <v>0</v>
      </c>
      <c r="J14" s="23">
        <v>43.21978056823947</v>
      </c>
      <c r="K14" s="40">
        <v>111</v>
      </c>
      <c r="L14" s="26">
        <f t="shared" si="0"/>
        <v>0.3893673925066619</v>
      </c>
    </row>
    <row r="15" spans="1:12" ht="31.5">
      <c r="A15" s="3" t="s">
        <v>14</v>
      </c>
      <c r="B15" s="4" t="s">
        <v>15</v>
      </c>
      <c r="C15" s="12">
        <v>9.674657534246574</v>
      </c>
      <c r="D15" s="12">
        <v>0</v>
      </c>
      <c r="E15" s="12">
        <v>0</v>
      </c>
      <c r="F15" s="12">
        <v>0</v>
      </c>
      <c r="G15" s="12">
        <v>0</v>
      </c>
      <c r="H15" s="12">
        <v>0.7478754439370877</v>
      </c>
      <c r="I15" s="12">
        <v>0.010464231354642313</v>
      </c>
      <c r="J15" s="23">
        <v>10.432997209538305</v>
      </c>
      <c r="K15" s="40">
        <v>647</v>
      </c>
      <c r="L15" s="26">
        <f t="shared" si="0"/>
        <v>0.016125188886457968</v>
      </c>
    </row>
    <row r="16" spans="1:12" ht="31.5">
      <c r="A16" s="3" t="s">
        <v>16</v>
      </c>
      <c r="B16" s="4" t="s">
        <v>17</v>
      </c>
      <c r="C16" s="12">
        <v>36.47288812785388</v>
      </c>
      <c r="D16" s="12">
        <v>3.976534753932014</v>
      </c>
      <c r="E16" s="12">
        <v>139.821190702689</v>
      </c>
      <c r="F16" s="12">
        <v>128.5173135464231</v>
      </c>
      <c r="G16" s="12">
        <v>0</v>
      </c>
      <c r="H16" s="12">
        <v>2.3024479959411464</v>
      </c>
      <c r="I16" s="12">
        <v>0.22878614916286147</v>
      </c>
      <c r="J16" s="23">
        <v>311.319161276002</v>
      </c>
      <c r="K16" s="40">
        <v>634</v>
      </c>
      <c r="L16" s="41">
        <f t="shared" si="0"/>
        <v>0.4910396865552082</v>
      </c>
    </row>
    <row r="17" spans="1:12" ht="31.5">
      <c r="A17" s="3" t="s">
        <v>18</v>
      </c>
      <c r="B17" s="4" t="s">
        <v>19</v>
      </c>
      <c r="C17" s="12">
        <v>123.15988077118213</v>
      </c>
      <c r="D17" s="12">
        <v>0</v>
      </c>
      <c r="E17" s="12">
        <v>0</v>
      </c>
      <c r="F17" s="12">
        <v>0</v>
      </c>
      <c r="G17" s="12">
        <v>0</v>
      </c>
      <c r="H17" s="12">
        <v>0.05041856925418568</v>
      </c>
      <c r="I17" s="12">
        <v>0</v>
      </c>
      <c r="J17" s="23">
        <v>123.21029934043632</v>
      </c>
      <c r="K17" s="40">
        <v>230</v>
      </c>
      <c r="L17" s="41">
        <f t="shared" si="0"/>
        <v>0.535696953654071</v>
      </c>
    </row>
    <row r="18" spans="1:12" ht="31.5">
      <c r="A18" s="3" t="s">
        <v>20</v>
      </c>
      <c r="B18" s="4" t="s">
        <v>21</v>
      </c>
      <c r="C18" s="12">
        <v>118.23975773718922</v>
      </c>
      <c r="D18" s="12">
        <v>0.1894025875190259</v>
      </c>
      <c r="E18" s="12">
        <v>0.8287671232876712</v>
      </c>
      <c r="F18" s="12">
        <v>0</v>
      </c>
      <c r="G18" s="12">
        <v>0.3210616438356164</v>
      </c>
      <c r="H18" s="12">
        <v>13.81468797564688</v>
      </c>
      <c r="I18" s="12">
        <v>0.07997209538305429</v>
      </c>
      <c r="J18" s="23">
        <v>133.47364916286148</v>
      </c>
      <c r="K18" s="40">
        <v>1014</v>
      </c>
      <c r="L18" s="26">
        <f t="shared" si="0"/>
        <v>0.13163081771485352</v>
      </c>
    </row>
    <row r="19" spans="1:12" ht="31.5">
      <c r="A19" s="3" t="s">
        <v>22</v>
      </c>
      <c r="B19" s="4" t="s">
        <v>23</v>
      </c>
      <c r="C19" s="12">
        <v>0.3540398274987316</v>
      </c>
      <c r="D19" s="12">
        <v>0</v>
      </c>
      <c r="E19" s="12">
        <v>0</v>
      </c>
      <c r="F19" s="12">
        <v>0</v>
      </c>
      <c r="G19" s="12">
        <v>0</v>
      </c>
      <c r="H19" s="12">
        <v>0.04201547437848807</v>
      </c>
      <c r="I19" s="12">
        <v>0</v>
      </c>
      <c r="J19" s="23">
        <v>0.39605530187721966</v>
      </c>
      <c r="K19" s="40">
        <v>82</v>
      </c>
      <c r="L19" s="28">
        <f t="shared" si="0"/>
        <v>0.004829942705819752</v>
      </c>
    </row>
    <row r="20" spans="1:12" ht="31.5">
      <c r="A20" s="3" t="s">
        <v>24</v>
      </c>
      <c r="B20" s="4" t="s">
        <v>25</v>
      </c>
      <c r="C20" s="12">
        <v>160.99597285641804</v>
      </c>
      <c r="D20" s="12">
        <v>0</v>
      </c>
      <c r="E20" s="12">
        <v>19.598078386605785</v>
      </c>
      <c r="F20" s="12">
        <v>6.090594875697615</v>
      </c>
      <c r="G20" s="12">
        <v>0</v>
      </c>
      <c r="H20" s="12">
        <v>0.8151002029426687</v>
      </c>
      <c r="I20" s="12">
        <v>0.013793759512937596</v>
      </c>
      <c r="J20" s="23">
        <v>187.513540081177</v>
      </c>
      <c r="K20" s="40">
        <v>725</v>
      </c>
      <c r="L20" s="26">
        <f t="shared" si="0"/>
        <v>0.2586393656292097</v>
      </c>
    </row>
    <row r="21" spans="1:12" ht="16.5">
      <c r="A21" s="3" t="s">
        <v>26</v>
      </c>
      <c r="B21" s="4" t="s">
        <v>27</v>
      </c>
      <c r="C21" s="12">
        <v>9.996670471841703</v>
      </c>
      <c r="D21" s="12">
        <v>0</v>
      </c>
      <c r="E21" s="12">
        <v>0.28935185185185186</v>
      </c>
      <c r="F21" s="12">
        <v>0.6381595636732623</v>
      </c>
      <c r="G21" s="12">
        <v>0</v>
      </c>
      <c r="H21" s="12">
        <v>7.756056570268899</v>
      </c>
      <c r="I21" s="12">
        <v>0.41866438356164376</v>
      </c>
      <c r="J21" s="23">
        <v>19.09890284119736</v>
      </c>
      <c r="K21" s="40">
        <v>461</v>
      </c>
      <c r="L21" s="26">
        <f t="shared" si="0"/>
        <v>0.041429290327976924</v>
      </c>
    </row>
    <row r="22" spans="1:12" ht="31.5">
      <c r="A22" s="3" t="s">
        <v>28</v>
      </c>
      <c r="B22" s="4" t="s">
        <v>29</v>
      </c>
      <c r="C22" s="12">
        <v>2.5038368848300356</v>
      </c>
      <c r="D22" s="12">
        <v>0</v>
      </c>
      <c r="E22" s="12">
        <v>0</v>
      </c>
      <c r="F22" s="12">
        <v>0</v>
      </c>
      <c r="G22" s="12">
        <v>0</v>
      </c>
      <c r="H22" s="12">
        <v>10.747558346017248</v>
      </c>
      <c r="I22" s="12">
        <v>0</v>
      </c>
      <c r="J22" s="23">
        <v>13.251395230847283</v>
      </c>
      <c r="K22" s="40">
        <v>135</v>
      </c>
      <c r="L22" s="26">
        <f t="shared" si="0"/>
        <v>0.09815848319146135</v>
      </c>
    </row>
    <row r="23" spans="1:12" ht="31.5">
      <c r="A23" s="3" t="s">
        <v>30</v>
      </c>
      <c r="B23" s="4" t="s">
        <v>31</v>
      </c>
      <c r="C23" s="12">
        <v>9.448598427194318</v>
      </c>
      <c r="D23" s="12">
        <v>0.17357940131912736</v>
      </c>
      <c r="E23" s="12">
        <v>5.145865043125316</v>
      </c>
      <c r="F23" s="12">
        <v>0</v>
      </c>
      <c r="G23" s="12">
        <v>0</v>
      </c>
      <c r="H23" s="12">
        <v>4.327593860984272</v>
      </c>
      <c r="I23" s="12">
        <v>0.8543252156265854</v>
      </c>
      <c r="J23" s="23">
        <v>19.94996194824962</v>
      </c>
      <c r="K23" s="40">
        <v>790</v>
      </c>
      <c r="L23" s="26">
        <f t="shared" si="0"/>
        <v>0.02525311639018939</v>
      </c>
    </row>
    <row r="24" spans="1:12" ht="16.5">
      <c r="A24" s="3" t="s">
        <v>32</v>
      </c>
      <c r="B24" s="4" t="s">
        <v>33</v>
      </c>
      <c r="C24" s="12">
        <v>0.07499365804160324</v>
      </c>
      <c r="D24" s="12">
        <v>0</v>
      </c>
      <c r="E24" s="12">
        <v>0.421740233384069</v>
      </c>
      <c r="F24" s="12">
        <v>0</v>
      </c>
      <c r="G24" s="12">
        <v>0</v>
      </c>
      <c r="H24" s="12">
        <v>7.806475139523084</v>
      </c>
      <c r="I24" s="12">
        <v>1.5116374936580415</v>
      </c>
      <c r="J24" s="23">
        <v>9.814846524606796</v>
      </c>
      <c r="K24" s="40">
        <v>247</v>
      </c>
      <c r="L24" s="26">
        <f t="shared" si="0"/>
        <v>0.03973622074739594</v>
      </c>
    </row>
    <row r="25" spans="1:12" ht="16.5">
      <c r="A25" s="3" t="s">
        <v>34</v>
      </c>
      <c r="B25" s="4" t="s">
        <v>35</v>
      </c>
      <c r="C25" s="12">
        <v>38.064592846270926</v>
      </c>
      <c r="D25" s="12">
        <v>0</v>
      </c>
      <c r="E25" s="12">
        <v>2.4507546930492135</v>
      </c>
      <c r="F25" s="12">
        <v>1.8097412480974122</v>
      </c>
      <c r="G25" s="12">
        <v>0</v>
      </c>
      <c r="H25" s="12">
        <v>12.176084474885844</v>
      </c>
      <c r="I25" s="12">
        <v>3.264909944190766</v>
      </c>
      <c r="J25" s="23">
        <v>57.76608320649416</v>
      </c>
      <c r="K25" s="40">
        <v>1395</v>
      </c>
      <c r="L25" s="26">
        <f t="shared" si="0"/>
        <v>0.04140937864264814</v>
      </c>
    </row>
    <row r="26" spans="1:12" ht="16.5">
      <c r="A26" s="3" t="s">
        <v>36</v>
      </c>
      <c r="B26" s="4" t="s">
        <v>37</v>
      </c>
      <c r="C26" s="12">
        <v>58.67849441907661</v>
      </c>
      <c r="D26" s="12">
        <v>0.09693683409436833</v>
      </c>
      <c r="E26" s="12">
        <v>2.1511605783866057</v>
      </c>
      <c r="F26" s="12">
        <v>40.22758117706748</v>
      </c>
      <c r="G26" s="12">
        <v>0</v>
      </c>
      <c r="H26" s="12">
        <v>4.504058853373921</v>
      </c>
      <c r="I26" s="12">
        <v>0.1188150050735667</v>
      </c>
      <c r="J26" s="23">
        <v>105.77704686707256</v>
      </c>
      <c r="K26" s="40">
        <v>615</v>
      </c>
      <c r="L26" s="26">
        <f t="shared" si="0"/>
        <v>0.17199519815784156</v>
      </c>
    </row>
    <row r="27" spans="1:12" ht="16.5">
      <c r="A27" s="3" t="s">
        <v>38</v>
      </c>
      <c r="B27" s="4" t="s">
        <v>39</v>
      </c>
      <c r="C27" s="12">
        <v>29.114408929477424</v>
      </c>
      <c r="D27" s="12">
        <v>6.214675291730085</v>
      </c>
      <c r="E27" s="12">
        <v>5.319602993404363</v>
      </c>
      <c r="F27" s="12">
        <v>7.297754946727548</v>
      </c>
      <c r="G27" s="12">
        <v>0</v>
      </c>
      <c r="H27" s="12">
        <v>5.49562404870624</v>
      </c>
      <c r="I27" s="12">
        <v>0.9130200405885337</v>
      </c>
      <c r="J27" s="23">
        <v>54.355086250634194</v>
      </c>
      <c r="K27" s="40">
        <v>913</v>
      </c>
      <c r="L27" s="26">
        <f t="shared" si="0"/>
        <v>0.05953459611241423</v>
      </c>
    </row>
    <row r="28" spans="1:12" ht="16.5">
      <c r="A28" s="3" t="s">
        <v>40</v>
      </c>
      <c r="B28" s="4" t="s">
        <v>41</v>
      </c>
      <c r="C28" s="12">
        <v>56.32860857432775</v>
      </c>
      <c r="D28" s="12">
        <v>3.9993658041603246</v>
      </c>
      <c r="E28" s="12">
        <v>14.96733891425672</v>
      </c>
      <c r="F28" s="12">
        <v>18.564846524606796</v>
      </c>
      <c r="G28" s="12">
        <v>0</v>
      </c>
      <c r="H28" s="12">
        <v>19.822900811770673</v>
      </c>
      <c r="I28" s="12">
        <v>6.808371385083713</v>
      </c>
      <c r="J28" s="23">
        <v>120.49143201420597</v>
      </c>
      <c r="K28" s="40">
        <v>929</v>
      </c>
      <c r="L28" s="26">
        <f t="shared" si="0"/>
        <v>0.12970014210355862</v>
      </c>
    </row>
    <row r="29" spans="1:12" ht="31.5">
      <c r="A29" s="3" t="s">
        <v>42</v>
      </c>
      <c r="B29" s="4" t="s">
        <v>43</v>
      </c>
      <c r="C29" s="12">
        <v>3.2312278031456114</v>
      </c>
      <c r="D29" s="12">
        <v>0.7737189244038559</v>
      </c>
      <c r="E29" s="12">
        <v>40.758276255707756</v>
      </c>
      <c r="F29" s="12">
        <v>0</v>
      </c>
      <c r="G29" s="12">
        <v>0</v>
      </c>
      <c r="H29" s="12">
        <v>0.4873795027904616</v>
      </c>
      <c r="I29" s="12">
        <v>0.3916793505834602</v>
      </c>
      <c r="J29" s="23">
        <v>45.64228183663114</v>
      </c>
      <c r="K29" s="40">
        <v>362</v>
      </c>
      <c r="L29" s="26">
        <f>J29/K29</f>
        <v>0.12608365148240647</v>
      </c>
    </row>
    <row r="30" spans="1:12" ht="31.5">
      <c r="A30" s="3" t="s">
        <v>44</v>
      </c>
      <c r="B30" s="4" t="s">
        <v>45</v>
      </c>
      <c r="C30" s="12">
        <v>3.2090309487569764</v>
      </c>
      <c r="D30" s="12">
        <v>0</v>
      </c>
      <c r="E30" s="12">
        <v>5.425608828006088</v>
      </c>
      <c r="F30" s="12">
        <v>0.6764015728056824</v>
      </c>
      <c r="G30" s="12">
        <v>0</v>
      </c>
      <c r="H30" s="12">
        <v>4.663717656012176</v>
      </c>
      <c r="I30" s="12">
        <v>0.48477929984779294</v>
      </c>
      <c r="J30" s="23">
        <v>14.459538305428715</v>
      </c>
      <c r="K30" s="40">
        <v>100</v>
      </c>
      <c r="L30" s="26">
        <f>J30/K30</f>
        <v>0.14459538305428715</v>
      </c>
    </row>
    <row r="31" spans="1:12" ht="31.5">
      <c r="A31" s="3" t="s">
        <v>46</v>
      </c>
      <c r="B31" s="4" t="s">
        <v>47</v>
      </c>
      <c r="C31" s="12">
        <v>22.664320142059868</v>
      </c>
      <c r="D31" s="12">
        <v>0.38292744799594114</v>
      </c>
      <c r="E31" s="12">
        <v>0.0547945205479452</v>
      </c>
      <c r="F31" s="12">
        <v>5.945205479452054</v>
      </c>
      <c r="G31" s="12">
        <v>0</v>
      </c>
      <c r="H31" s="12">
        <v>19.369133688483004</v>
      </c>
      <c r="I31" s="12">
        <v>0.20915778792491121</v>
      </c>
      <c r="J31" s="23">
        <v>48.625539066463716</v>
      </c>
      <c r="K31" s="40">
        <v>1734</v>
      </c>
      <c r="L31" s="26">
        <f t="shared" si="0"/>
        <v>0.028042410072931786</v>
      </c>
    </row>
    <row r="32" spans="1:12" ht="31.5">
      <c r="A32" s="3" t="s">
        <v>48</v>
      </c>
      <c r="B32" s="4" t="s">
        <v>49</v>
      </c>
      <c r="C32" s="12">
        <v>27.031836631151698</v>
      </c>
      <c r="D32" s="12">
        <v>1.2323693556570268</v>
      </c>
      <c r="E32" s="12">
        <v>0</v>
      </c>
      <c r="F32" s="12">
        <v>0</v>
      </c>
      <c r="G32" s="12">
        <v>0</v>
      </c>
      <c r="H32" s="12">
        <v>3.2940131912734647</v>
      </c>
      <c r="I32" s="12">
        <v>5.236047691527143</v>
      </c>
      <c r="J32" s="23">
        <v>36.79426686960933</v>
      </c>
      <c r="K32" s="40">
        <v>301</v>
      </c>
      <c r="L32" s="26">
        <f t="shared" si="0"/>
        <v>0.12224008926780508</v>
      </c>
    </row>
    <row r="33" spans="1:12" ht="31.5">
      <c r="A33" s="3" t="s">
        <v>50</v>
      </c>
      <c r="B33" s="4" t="s">
        <v>51</v>
      </c>
      <c r="C33" s="12">
        <v>30.26011542364282</v>
      </c>
      <c r="D33" s="12">
        <v>2.9519913749365805</v>
      </c>
      <c r="E33" s="12">
        <v>0.13723997970573312</v>
      </c>
      <c r="F33" s="12">
        <v>1.8159880771182142</v>
      </c>
      <c r="G33" s="12">
        <v>0</v>
      </c>
      <c r="H33" s="12">
        <v>3.176369863013698</v>
      </c>
      <c r="I33" s="12">
        <v>3.312468290208016</v>
      </c>
      <c r="J33" s="23">
        <v>41.65417300862506</v>
      </c>
      <c r="K33" s="40">
        <v>721</v>
      </c>
      <c r="L33" s="26">
        <f t="shared" si="0"/>
        <v>0.05777277809795431</v>
      </c>
    </row>
    <row r="34" spans="1:12" ht="31.5">
      <c r="A34" s="3" t="s">
        <v>52</v>
      </c>
      <c r="B34" s="4" t="s">
        <v>53</v>
      </c>
      <c r="C34" s="12">
        <v>75.96080669710805</v>
      </c>
      <c r="D34" s="12">
        <v>3.38999873160832</v>
      </c>
      <c r="E34" s="12">
        <v>0.3524226281075596</v>
      </c>
      <c r="F34" s="12">
        <v>5.190385591070522</v>
      </c>
      <c r="G34" s="12">
        <v>0</v>
      </c>
      <c r="H34" s="12">
        <v>19.142250126839166</v>
      </c>
      <c r="I34" s="12">
        <v>2.126426940639269</v>
      </c>
      <c r="J34" s="23">
        <v>106.16229071537289</v>
      </c>
      <c r="K34" s="40">
        <v>1399</v>
      </c>
      <c r="L34" s="26">
        <f t="shared" si="0"/>
        <v>0.07588441080441236</v>
      </c>
    </row>
    <row r="35" spans="1:12" ht="31.5">
      <c r="A35" s="3" t="s">
        <v>54</v>
      </c>
      <c r="B35" s="4" t="s">
        <v>55</v>
      </c>
      <c r="C35" s="12">
        <v>0</v>
      </c>
      <c r="D35" s="12">
        <v>0.020072298325722982</v>
      </c>
      <c r="E35" s="12">
        <v>5.869926433282597</v>
      </c>
      <c r="F35" s="12">
        <v>0.21007737189244036</v>
      </c>
      <c r="G35" s="12">
        <v>0</v>
      </c>
      <c r="H35" s="12">
        <v>1.8150684931506849</v>
      </c>
      <c r="I35" s="12">
        <v>0.35235920852359204</v>
      </c>
      <c r="J35" s="23">
        <v>8.267503805175037</v>
      </c>
      <c r="K35" s="40">
        <v>138</v>
      </c>
      <c r="L35" s="26">
        <f t="shared" si="0"/>
        <v>0.05990944786358723</v>
      </c>
    </row>
    <row r="36" spans="1:12" ht="31.5">
      <c r="A36" s="3" t="s">
        <v>56</v>
      </c>
      <c r="B36" s="4" t="s">
        <v>57</v>
      </c>
      <c r="C36" s="12">
        <v>24.14840182648402</v>
      </c>
      <c r="D36" s="12">
        <v>0.0700152207001522</v>
      </c>
      <c r="E36" s="12">
        <v>4.12820268899036</v>
      </c>
      <c r="F36" s="12">
        <v>2.0757229832572297</v>
      </c>
      <c r="G36" s="12">
        <v>0</v>
      </c>
      <c r="H36" s="12">
        <v>5.058663115169964</v>
      </c>
      <c r="I36" s="12">
        <v>0.03643455098934551</v>
      </c>
      <c r="J36" s="23">
        <v>35.51744038559107</v>
      </c>
      <c r="K36" s="40">
        <v>204</v>
      </c>
      <c r="L36" s="26">
        <f t="shared" si="0"/>
        <v>0.174105099929368</v>
      </c>
    </row>
    <row r="37" spans="1:12" ht="31.5">
      <c r="A37" s="3" t="s">
        <v>58</v>
      </c>
      <c r="B37" s="4" t="s">
        <v>59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1.1203703703703702</v>
      </c>
      <c r="J37" s="23">
        <v>1.1203703703703702</v>
      </c>
      <c r="K37" s="40">
        <v>159</v>
      </c>
      <c r="L37" s="26">
        <f t="shared" si="0"/>
        <v>0.00704635453063126</v>
      </c>
    </row>
    <row r="38" spans="1:12" ht="31.5">
      <c r="A38" s="3" t="s">
        <v>60</v>
      </c>
      <c r="B38" s="4" t="s">
        <v>61</v>
      </c>
      <c r="C38" s="12">
        <v>19.856005834601724</v>
      </c>
      <c r="D38" s="12">
        <v>4.047818366311517</v>
      </c>
      <c r="E38" s="12">
        <v>53.73776002029426</v>
      </c>
      <c r="F38" s="12">
        <v>23.48782343987823</v>
      </c>
      <c r="G38" s="12">
        <v>0</v>
      </c>
      <c r="H38" s="12">
        <v>112.95440131912734</v>
      </c>
      <c r="I38" s="12">
        <v>238.81043886352106</v>
      </c>
      <c r="J38" s="23">
        <v>452.8942478437341</v>
      </c>
      <c r="K38" s="40">
        <v>1405</v>
      </c>
      <c r="L38" s="26">
        <f t="shared" si="0"/>
        <v>0.3223446603869993</v>
      </c>
    </row>
    <row r="39" spans="1:12" ht="31.5">
      <c r="A39" s="3" t="s">
        <v>62</v>
      </c>
      <c r="B39" s="4" t="s">
        <v>63</v>
      </c>
      <c r="C39" s="12">
        <v>0</v>
      </c>
      <c r="D39" s="12">
        <v>0</v>
      </c>
      <c r="E39" s="12">
        <v>5.121289954337899</v>
      </c>
      <c r="F39" s="12">
        <v>0</v>
      </c>
      <c r="G39" s="12">
        <v>5.958904109589041</v>
      </c>
      <c r="H39" s="12">
        <v>3.798198883815322</v>
      </c>
      <c r="I39" s="12">
        <v>1.1247780314561135</v>
      </c>
      <c r="J39" s="23">
        <v>16.003170979198377</v>
      </c>
      <c r="K39" s="40">
        <v>372</v>
      </c>
      <c r="L39" s="26">
        <f t="shared" si="0"/>
        <v>0.04301927682580209</v>
      </c>
    </row>
    <row r="40" spans="1:12" ht="31.5">
      <c r="A40" s="3" t="s">
        <v>64</v>
      </c>
      <c r="B40" s="4" t="s">
        <v>65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0.36133307965499745</v>
      </c>
      <c r="I40" s="12">
        <v>0</v>
      </c>
      <c r="J40" s="23">
        <v>0.36133307965499745</v>
      </c>
      <c r="K40" s="40">
        <v>83</v>
      </c>
      <c r="L40" s="28">
        <f t="shared" si="0"/>
        <v>0.004353410598252981</v>
      </c>
    </row>
    <row r="41" spans="1:12" ht="31.5">
      <c r="A41" s="3" t="s">
        <v>68</v>
      </c>
      <c r="B41" s="4" t="s">
        <v>69</v>
      </c>
      <c r="C41" s="12">
        <v>20.559804667681377</v>
      </c>
      <c r="D41" s="12">
        <v>2.0876458650431253</v>
      </c>
      <c r="E41" s="12">
        <v>44.71293125317097</v>
      </c>
      <c r="F41" s="12">
        <v>4.411783358701167</v>
      </c>
      <c r="G41" s="12">
        <v>0</v>
      </c>
      <c r="H41" s="12">
        <v>0</v>
      </c>
      <c r="I41" s="12">
        <v>90.68565449010653</v>
      </c>
      <c r="J41" s="23">
        <v>162.45781963470318</v>
      </c>
      <c r="K41" s="40">
        <v>400</v>
      </c>
      <c r="L41" s="26">
        <f>J41/K41</f>
        <v>0.40614454908675796</v>
      </c>
    </row>
    <row r="42" spans="1:12" ht="31.5">
      <c r="A42" s="3" t="s">
        <v>72</v>
      </c>
      <c r="B42" s="4" t="s">
        <v>73</v>
      </c>
      <c r="C42" s="12">
        <v>41.766505580923386</v>
      </c>
      <c r="D42" s="12">
        <v>17.793266108574326</v>
      </c>
      <c r="E42" s="12">
        <v>0.9412417554540842</v>
      </c>
      <c r="F42" s="12">
        <v>1.1929540842212074</v>
      </c>
      <c r="G42" s="12">
        <v>5.499999999999999</v>
      </c>
      <c r="H42" s="12">
        <v>0.21848046676813798</v>
      </c>
      <c r="I42" s="12">
        <v>1.1814878234398782</v>
      </c>
      <c r="J42" s="23">
        <v>68.59393581938102</v>
      </c>
      <c r="K42" s="40">
        <v>1676</v>
      </c>
      <c r="L42" s="26">
        <f>J42/K42</f>
        <v>0.0409271693433061</v>
      </c>
    </row>
    <row r="43" spans="1:12" ht="31.5">
      <c r="A43" s="3" t="s">
        <v>70</v>
      </c>
      <c r="B43" s="4" t="s">
        <v>71</v>
      </c>
      <c r="C43" s="12">
        <v>10.827498731608319</v>
      </c>
      <c r="D43" s="12">
        <v>0</v>
      </c>
      <c r="E43" s="12">
        <v>0</v>
      </c>
      <c r="F43" s="12">
        <v>0</v>
      </c>
      <c r="G43" s="12">
        <v>0</v>
      </c>
      <c r="H43" s="12">
        <v>7.6636225266362255</v>
      </c>
      <c r="I43" s="12">
        <v>0.10613267376966007</v>
      </c>
      <c r="J43" s="23">
        <v>18.597253932014205</v>
      </c>
      <c r="K43" s="40">
        <v>871</v>
      </c>
      <c r="L43" s="26">
        <f t="shared" si="0"/>
        <v>0.021351611862243634</v>
      </c>
    </row>
    <row r="44" spans="1:12" ht="47.25">
      <c r="A44" s="5" t="s">
        <v>75</v>
      </c>
      <c r="B44" s="4" t="s">
        <v>76</v>
      </c>
      <c r="C44" s="12">
        <v>110.14222475900559</v>
      </c>
      <c r="D44" s="12">
        <v>2.8682141045154745</v>
      </c>
      <c r="E44" s="12">
        <v>5.84046803652968</v>
      </c>
      <c r="F44" s="12">
        <v>1.0516235413495687</v>
      </c>
      <c r="G44" s="12">
        <v>0</v>
      </c>
      <c r="H44" s="12">
        <v>1.1680301877219685</v>
      </c>
      <c r="I44" s="12">
        <v>5.641343226788432</v>
      </c>
      <c r="J44" s="23">
        <v>126.71190385591072</v>
      </c>
      <c r="K44" s="40">
        <v>4131</v>
      </c>
      <c r="L44" s="26">
        <f t="shared" si="0"/>
        <v>0.030673421412711382</v>
      </c>
    </row>
    <row r="45" spans="1:12" ht="16.5">
      <c r="A45" s="3" t="s">
        <v>83</v>
      </c>
      <c r="B45" s="4" t="s">
        <v>84</v>
      </c>
      <c r="C45" s="12">
        <v>0</v>
      </c>
      <c r="D45" s="12">
        <v>0</v>
      </c>
      <c r="E45" s="12">
        <v>0.4626141552511415</v>
      </c>
      <c r="F45" s="12">
        <v>0</v>
      </c>
      <c r="G45" s="12">
        <v>0</v>
      </c>
      <c r="H45" s="12">
        <v>2.420091324200913</v>
      </c>
      <c r="I45" s="12">
        <v>0</v>
      </c>
      <c r="J45" s="23">
        <v>2.8827054794520546</v>
      </c>
      <c r="K45" s="40">
        <v>4823</v>
      </c>
      <c r="L45" s="26">
        <f>J45/K45</f>
        <v>0.0005976996639958645</v>
      </c>
    </row>
    <row r="46" spans="1:12" ht="31.5">
      <c r="A46" s="3" t="s">
        <v>77</v>
      </c>
      <c r="B46" s="4" t="s">
        <v>78</v>
      </c>
      <c r="C46" s="12">
        <v>13.95167427701674</v>
      </c>
      <c r="D46" s="12">
        <v>0</v>
      </c>
      <c r="E46" s="12">
        <v>1.6051496702181633</v>
      </c>
      <c r="F46" s="12">
        <v>0.31709791983764585</v>
      </c>
      <c r="G46" s="12">
        <v>4.199993658041603</v>
      </c>
      <c r="H46" s="12">
        <v>13.436548706240487</v>
      </c>
      <c r="I46" s="12">
        <v>11.89401953323186</v>
      </c>
      <c r="J46" s="23">
        <v>45.4044837645865</v>
      </c>
      <c r="K46" s="40">
        <v>692</v>
      </c>
      <c r="L46" s="26">
        <f t="shared" si="0"/>
        <v>0.06561341584477819</v>
      </c>
    </row>
    <row r="47" spans="1:12" ht="31.5">
      <c r="A47" s="5" t="s">
        <v>79</v>
      </c>
      <c r="B47" s="6" t="s">
        <v>80</v>
      </c>
      <c r="C47" s="12">
        <v>2.2012937595129376</v>
      </c>
      <c r="D47" s="12">
        <v>1</v>
      </c>
      <c r="E47" s="12">
        <v>0</v>
      </c>
      <c r="F47" s="12">
        <v>0</v>
      </c>
      <c r="G47" s="12">
        <v>0</v>
      </c>
      <c r="H47" s="12">
        <v>0.4117516489091831</v>
      </c>
      <c r="I47" s="12">
        <v>0.125</v>
      </c>
      <c r="J47" s="23">
        <v>3.7380454084221206</v>
      </c>
      <c r="K47" s="40">
        <v>192</v>
      </c>
      <c r="L47" s="26">
        <f t="shared" si="0"/>
        <v>0.019468986502198544</v>
      </c>
    </row>
    <row r="48" spans="1:13" ht="31.5">
      <c r="A48" s="3" t="s">
        <v>85</v>
      </c>
      <c r="B48" s="4" t="s">
        <v>86</v>
      </c>
      <c r="C48" s="12">
        <v>0</v>
      </c>
      <c r="D48" s="12">
        <v>0</v>
      </c>
      <c r="E48" s="12">
        <v>10.377346524606798</v>
      </c>
      <c r="F48" s="12">
        <v>3.316812531709792</v>
      </c>
      <c r="G48" s="12">
        <v>0</v>
      </c>
      <c r="H48" s="12">
        <v>7.478754439370877</v>
      </c>
      <c r="I48" s="12">
        <v>6.0240043125317095</v>
      </c>
      <c r="J48" s="23">
        <v>27.196917808219176</v>
      </c>
      <c r="K48" s="40">
        <v>2445</v>
      </c>
      <c r="L48" s="26">
        <f t="shared" si="0"/>
        <v>0.011123483766142812</v>
      </c>
      <c r="M48" s="22"/>
    </row>
    <row r="49" spans="1:12" ht="31.5">
      <c r="A49" s="3" t="s">
        <v>122</v>
      </c>
      <c r="B49" s="4" t="s">
        <v>89</v>
      </c>
      <c r="C49" s="12">
        <v>166.7486047691527</v>
      </c>
      <c r="D49" s="12">
        <v>54.62683916793505</v>
      </c>
      <c r="E49" s="12">
        <v>45.46118721461187</v>
      </c>
      <c r="F49" s="12">
        <v>48.421740233384064</v>
      </c>
      <c r="G49" s="12">
        <v>0</v>
      </c>
      <c r="H49" s="12">
        <v>1.1680301877219685</v>
      </c>
      <c r="I49" s="12">
        <v>18.914732369355654</v>
      </c>
      <c r="J49" s="23">
        <v>335.3411339421613</v>
      </c>
      <c r="K49" s="40">
        <v>11136</v>
      </c>
      <c r="L49" s="26">
        <f t="shared" si="0"/>
        <v>0.030113248378426844</v>
      </c>
    </row>
    <row r="50" spans="1:12" ht="31.5">
      <c r="A50" s="7" t="s">
        <v>94</v>
      </c>
      <c r="B50" s="8" t="s">
        <v>95</v>
      </c>
      <c r="C50" s="12">
        <v>0.20722349061390155</v>
      </c>
      <c r="D50" s="12">
        <v>0</v>
      </c>
      <c r="E50" s="12">
        <v>0</v>
      </c>
      <c r="F50" s="12">
        <v>0</v>
      </c>
      <c r="G50" s="12">
        <v>0</v>
      </c>
      <c r="H50" s="12">
        <v>7.6636225266362255</v>
      </c>
      <c r="I50" s="12">
        <v>0</v>
      </c>
      <c r="J50" s="23">
        <v>7.870846017250127</v>
      </c>
      <c r="K50" s="40">
        <v>203</v>
      </c>
      <c r="L50" s="26">
        <f>J50/K50</f>
        <v>0.03877264047906467</v>
      </c>
    </row>
    <row r="51" spans="1:12" ht="16.5">
      <c r="A51" s="3" t="s">
        <v>90</v>
      </c>
      <c r="B51" s="4" t="s">
        <v>91</v>
      </c>
      <c r="C51" s="12">
        <v>25.98991628614916</v>
      </c>
      <c r="D51" s="12">
        <v>0.8680555555555555</v>
      </c>
      <c r="E51" s="12">
        <v>0.008244545915778792</v>
      </c>
      <c r="F51" s="12">
        <v>0</v>
      </c>
      <c r="G51" s="12">
        <v>0</v>
      </c>
      <c r="H51" s="12">
        <v>0.2941083206494165</v>
      </c>
      <c r="I51" s="12">
        <v>0.0015854895991882292</v>
      </c>
      <c r="J51" s="23">
        <v>27.1619101978691</v>
      </c>
      <c r="K51" s="40">
        <v>5661</v>
      </c>
      <c r="L51" s="26">
        <f t="shared" si="0"/>
        <v>0.004798076346558753</v>
      </c>
    </row>
    <row r="52" spans="1:12" ht="16.5">
      <c r="A52" s="3" t="s">
        <v>92</v>
      </c>
      <c r="B52" s="4" t="s">
        <v>93</v>
      </c>
      <c r="C52" s="12">
        <v>11.118911719939117</v>
      </c>
      <c r="D52" s="12">
        <v>2.929439370877727</v>
      </c>
      <c r="E52" s="12">
        <v>5.366565195332319</v>
      </c>
      <c r="F52" s="12">
        <v>1.9269406392694064</v>
      </c>
      <c r="G52" s="12">
        <v>0</v>
      </c>
      <c r="H52" s="12">
        <v>50.12446093353627</v>
      </c>
      <c r="I52" s="12">
        <v>3.803770294266869</v>
      </c>
      <c r="J52" s="23">
        <v>75.2700881532217</v>
      </c>
      <c r="K52" s="40">
        <v>9495</v>
      </c>
      <c r="L52" s="26">
        <f t="shared" si="0"/>
        <v>0.007927339457948573</v>
      </c>
    </row>
    <row r="53" spans="1:12" ht="16.5">
      <c r="A53" s="3" t="s">
        <v>87</v>
      </c>
      <c r="B53" s="4" t="s">
        <v>88</v>
      </c>
      <c r="C53" s="12">
        <v>207.8599061390157</v>
      </c>
      <c r="D53" s="12">
        <v>0</v>
      </c>
      <c r="E53" s="12">
        <v>6.237030695078641</v>
      </c>
      <c r="F53" s="12">
        <v>0</v>
      </c>
      <c r="G53" s="12">
        <v>4.086218924403856</v>
      </c>
      <c r="H53" s="12">
        <v>15.789415271435818</v>
      </c>
      <c r="I53" s="12">
        <v>3.7118214104515475</v>
      </c>
      <c r="J53" s="23">
        <v>237.68439244038552</v>
      </c>
      <c r="K53" s="40">
        <v>4752</v>
      </c>
      <c r="L53" s="26">
        <f>J53/K53</f>
        <v>0.05001775935193298</v>
      </c>
    </row>
    <row r="54" spans="1:12" ht="31.5">
      <c r="A54" s="3" t="s">
        <v>81</v>
      </c>
      <c r="B54" s="4" t="s">
        <v>82</v>
      </c>
      <c r="C54" s="12">
        <v>5.120021562658549</v>
      </c>
      <c r="D54" s="12">
        <v>0.36218924403855907</v>
      </c>
      <c r="E54" s="12">
        <v>0.71226534753932</v>
      </c>
      <c r="F54" s="12">
        <v>0.38124682902080165</v>
      </c>
      <c r="G54" s="12">
        <v>0</v>
      </c>
      <c r="H54" s="12">
        <v>1.983130390664637</v>
      </c>
      <c r="I54" s="12">
        <v>3.132102993404363</v>
      </c>
      <c r="J54" s="23">
        <v>11.69095636732623</v>
      </c>
      <c r="K54" s="40">
        <v>905</v>
      </c>
      <c r="L54" s="26">
        <f>J54/K54</f>
        <v>0.0129181838312997</v>
      </c>
    </row>
    <row r="55" spans="1:12" ht="31.5">
      <c r="A55" s="3" t="s">
        <v>123</v>
      </c>
      <c r="B55" s="4" t="s">
        <v>74</v>
      </c>
      <c r="C55" s="12">
        <v>3.4880771182141044</v>
      </c>
      <c r="D55" s="12">
        <v>0.04023972602739726</v>
      </c>
      <c r="E55" s="12">
        <v>0.6096524606798579</v>
      </c>
      <c r="F55" s="12">
        <v>0.014745053272450532</v>
      </c>
      <c r="G55" s="12">
        <v>0.003297818366311517</v>
      </c>
      <c r="H55" s="12">
        <v>0</v>
      </c>
      <c r="I55" s="12">
        <v>0.15366565195332318</v>
      </c>
      <c r="J55" s="23">
        <v>4.309677828513445</v>
      </c>
      <c r="K55" s="40">
        <v>4803</v>
      </c>
      <c r="L55" s="26">
        <f>J55/K55</f>
        <v>0.0008972887421431283</v>
      </c>
    </row>
    <row r="56" spans="1:12" ht="31.5">
      <c r="A56" s="3" t="s">
        <v>96</v>
      </c>
      <c r="B56" s="4" t="s">
        <v>97</v>
      </c>
      <c r="C56" s="12">
        <v>74.76934297311008</v>
      </c>
      <c r="D56" s="12">
        <v>0.458111364789447</v>
      </c>
      <c r="E56" s="12">
        <v>1.6795408422120752</v>
      </c>
      <c r="F56" s="12">
        <v>1.8049213597158802</v>
      </c>
      <c r="G56" s="12">
        <v>0</v>
      </c>
      <c r="H56" s="12">
        <v>8.344273211567732</v>
      </c>
      <c r="I56" s="12">
        <v>0.2882102993404363</v>
      </c>
      <c r="J56" s="23">
        <v>87.34440005073564</v>
      </c>
      <c r="K56" s="40">
        <v>3627</v>
      </c>
      <c r="L56" s="26">
        <f t="shared" si="0"/>
        <v>0.024081720444095848</v>
      </c>
    </row>
    <row r="57" spans="1:12" ht="31.5">
      <c r="A57" s="5" t="s">
        <v>98</v>
      </c>
      <c r="B57" s="4" t="s">
        <v>99</v>
      </c>
      <c r="C57" s="12">
        <v>267.0257483510908</v>
      </c>
      <c r="D57" s="12">
        <v>26.15728056823947</v>
      </c>
      <c r="E57" s="12">
        <v>81.46984398782344</v>
      </c>
      <c r="F57" s="12">
        <v>0.4243404363267377</v>
      </c>
      <c r="G57" s="12">
        <v>0</v>
      </c>
      <c r="H57" s="12">
        <v>0</v>
      </c>
      <c r="I57" s="12">
        <v>1.3389142567224759</v>
      </c>
      <c r="J57" s="23">
        <v>376.4161276002029</v>
      </c>
      <c r="K57" s="40">
        <v>4242</v>
      </c>
      <c r="L57" s="26">
        <f t="shared" si="0"/>
        <v>0.08873553220183944</v>
      </c>
    </row>
    <row r="58" spans="1:12" ht="16.5">
      <c r="A58" s="3" t="s">
        <v>66</v>
      </c>
      <c r="B58" s="4" t="s">
        <v>67</v>
      </c>
      <c r="C58" s="12">
        <v>0.9195839675291729</v>
      </c>
      <c r="D58" s="12">
        <v>0.10895484525621511</v>
      </c>
      <c r="E58" s="12">
        <v>0</v>
      </c>
      <c r="F58" s="12">
        <v>0</v>
      </c>
      <c r="G58" s="12">
        <v>0</v>
      </c>
      <c r="H58" s="12">
        <v>0</v>
      </c>
      <c r="I58" s="12">
        <v>0.01141552511415525</v>
      </c>
      <c r="J58" s="23">
        <v>1.0399543378995433</v>
      </c>
      <c r="K58" s="40">
        <v>56</v>
      </c>
      <c r="L58" s="26">
        <f>J58/K58</f>
        <v>0.018570613176777558</v>
      </c>
    </row>
  </sheetData>
  <sheetProtection/>
  <mergeCells count="12">
    <mergeCell ref="A4:A8"/>
    <mergeCell ref="B4:B8"/>
    <mergeCell ref="C4:J4"/>
    <mergeCell ref="K4:K7"/>
    <mergeCell ref="L4:L8"/>
    <mergeCell ref="C5:I5"/>
    <mergeCell ref="J5:J8"/>
    <mergeCell ref="C7:I7"/>
    <mergeCell ref="P4:P7"/>
    <mergeCell ref="Q4:Q7"/>
    <mergeCell ref="R4:R7"/>
    <mergeCell ref="O10:O1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Galia Angelova</dc:creator>
  <cp:keywords/>
  <dc:description/>
  <cp:lastModifiedBy>SystemenBDDR</cp:lastModifiedBy>
  <dcterms:created xsi:type="dcterms:W3CDTF">2015-04-30T07:02:33Z</dcterms:created>
  <dcterms:modified xsi:type="dcterms:W3CDTF">2016-12-29T15:13:43Z</dcterms:modified>
  <cp:category/>
  <cp:version/>
  <cp:contentType/>
  <cp:contentStatus/>
</cp:coreProperties>
</file>