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10" yWindow="-150" windowWidth="10890" windowHeight="9420" tabRatio="610"/>
  </bookViews>
  <sheets>
    <sheet name="Климатична проверка мерки ДРБУ" sheetId="21" r:id="rId1"/>
    <sheet name="1Типове мерки" sheetId="17" state="hidden" r:id="rId2"/>
    <sheet name="Sheet1" sheetId="10" state="hidden" r:id="rId3"/>
    <sheet name="Напояване+ПВВВ" sheetId="3" state="hidden" r:id="rId4"/>
    <sheet name="2Индикатори" sheetId="15" state="hidden" r:id="rId5"/>
    <sheet name="4KTM" sheetId="16" state="hidden" r:id="rId6"/>
  </sheets>
  <definedNames>
    <definedName name="_xlnm._FilterDatabase" localSheetId="0" hidden="1">'Климатична проверка мерки ДРБУ'!$A$3:$F$88</definedName>
    <definedName name="_xlnm.Print_Titles" localSheetId="0">'Климатична проверка мерки ДРБУ'!$3:$3</definedName>
  </definedNames>
  <calcPr calcId="145621"/>
</workbook>
</file>

<file path=xl/calcChain.xml><?xml version="1.0" encoding="utf-8"?>
<calcChain xmlns="http://schemas.openxmlformats.org/spreadsheetml/2006/main">
  <c r="F26" i="10" l="1"/>
  <c r="F27" i="10"/>
  <c r="F31" i="10"/>
  <c r="F29" i="10" l="1"/>
  <c r="F33" i="10" l="1"/>
  <c r="E54" i="10" l="1"/>
  <c r="D54" i="10"/>
  <c r="E36" i="10"/>
  <c r="D36" i="10"/>
  <c r="F54" i="10" l="1"/>
  <c r="F36" i="10"/>
  <c r="F35" i="10"/>
  <c r="F46" i="10" l="1"/>
  <c r="F45" i="10" l="1"/>
  <c r="F44" i="10" l="1"/>
  <c r="F28" i="10" l="1"/>
  <c r="F52" i="10"/>
  <c r="F43" i="10" l="1"/>
  <c r="F42" i="10"/>
  <c r="F51" i="10" l="1"/>
  <c r="F49" i="10" l="1"/>
  <c r="F25" i="10" l="1"/>
  <c r="J10" i="10" l="1"/>
  <c r="G11" i="10"/>
  <c r="G12" i="10" s="1"/>
  <c r="H21" i="10"/>
  <c r="H22" i="10" s="1"/>
  <c r="G21" i="10"/>
  <c r="G22" i="10" s="1"/>
  <c r="I21" i="10"/>
  <c r="I22" i="10" s="1"/>
  <c r="J21" i="10"/>
  <c r="J22" i="10" s="1"/>
  <c r="K21" i="10"/>
  <c r="K22" i="10" s="1"/>
  <c r="L21" i="10"/>
  <c r="L22" i="10" s="1"/>
  <c r="Q21" i="10"/>
  <c r="Q22" i="10" s="1"/>
  <c r="F21" i="10"/>
  <c r="F22" i="10" s="1"/>
  <c r="M20" i="10"/>
  <c r="M21" i="10" s="1"/>
  <c r="M22" i="10" s="1"/>
  <c r="E12" i="10"/>
  <c r="I10" i="10"/>
  <c r="F7" i="10"/>
  <c r="G7" i="10" s="1"/>
  <c r="J12" i="10" l="1"/>
  <c r="J11" i="10"/>
  <c r="N20" i="10"/>
  <c r="N21" i="10" l="1"/>
  <c r="N22" i="10" s="1"/>
  <c r="O20" i="10"/>
  <c r="O21" i="10" l="1"/>
  <c r="O22" i="10" s="1"/>
  <c r="P20" i="10"/>
  <c r="P21" i="10" s="1"/>
  <c r="P22" i="10" s="1"/>
  <c r="L4" i="10" l="1"/>
  <c r="N4" i="10" s="1"/>
  <c r="D9" i="3" l="1"/>
  <c r="D8" i="3"/>
  <c r="D7" i="3"/>
</calcChain>
</file>

<file path=xl/sharedStrings.xml><?xml version="1.0" encoding="utf-8"?>
<sst xmlns="http://schemas.openxmlformats.org/spreadsheetml/2006/main" count="688" uniqueCount="392">
  <si>
    <t>Благоевград</t>
  </si>
  <si>
    <t>Кнежа</t>
  </si>
  <si>
    <t>Кюстендил</t>
  </si>
  <si>
    <t>Петрич</t>
  </si>
  <si>
    <t>Плевен</t>
  </si>
  <si>
    <t>Сандански</t>
  </si>
  <si>
    <t>Троян</t>
  </si>
  <si>
    <t>Кресна</t>
  </si>
  <si>
    <t>Сапарева баня</t>
  </si>
  <si>
    <t>http://svemar.net/bg/napoitelni-rezervoari-kanali.html</t>
  </si>
  <si>
    <t>НАПОИТЕЛНИ РЕЗЕРВОАРИ И КАНАЛИ</t>
  </si>
  <si>
    <t>Комплексни напоителни язовири - 168 бр. с общ завирен обем 3.1 млрд. м3;</t>
  </si>
  <si>
    <t>Напоителни помпени станции - 188 бр.;</t>
  </si>
  <si>
    <t>Напорни тръбопроводи - 2 238 км;</t>
  </si>
  <si>
    <t>Деривационни канали - 530 км;</t>
  </si>
  <si>
    <t>Открита канална мрежа - 5 441 км в т.ч. 75% облицовани;</t>
  </si>
  <si>
    <t>Закрита тръбна мрежа - 9 269 км;</t>
  </si>
  <si>
    <t>Водохващания - 420 бр. в т.ч. 243 бр. масивни;</t>
  </si>
  <si>
    <t>Изравнители - 612 бр. в т.ч. 503 бр. облицовани</t>
  </si>
  <si>
    <t>Предпазни диги на р. Дунав - 295 км;</t>
  </si>
  <si>
    <t>Корекции на вътрешни реки - 3 240 км;</t>
  </si>
  <si>
    <t>Предпазни диги - 385 km;</t>
  </si>
  <si>
    <t>Ретензионни язовири - 14 бр.;</t>
  </si>
  <si>
    <t>Отводнителни помпени станции - 90 бр.;</t>
  </si>
  <si>
    <t>Отводнителни полета - 1 434 хил. дка. в т.ч. на 32 % от тях отводняването се осъществява помпено, а на останалите - гравитачно;</t>
  </si>
  <si>
    <t>Главна канална мрежа - 2 334 км;</t>
  </si>
  <si>
    <t>Събирателна канална мрежа -11 192 км;</t>
  </si>
  <si>
    <t>Закрита дренажна мрежа - върху 356 хил. дка.</t>
  </si>
  <si>
    <t>Хидромелиоративни съоръжения</t>
  </si>
  <si>
    <t>Съоръжения за предпазване от вредното въздействие на водите</t>
  </si>
  <si>
    <r>
      <t>Напоителен резервоар 20 м3 с размери 5,2/5,2/1,5 м с 45</t>
    </r>
    <r>
      <rPr>
        <vertAlign val="superscript"/>
        <sz val="11"/>
        <color theme="1"/>
        <rFont val="Calibri"/>
        <family val="2"/>
        <charset val="204"/>
        <scheme val="minor"/>
      </rPr>
      <t>о</t>
    </r>
    <r>
      <rPr>
        <sz val="11"/>
        <color theme="1"/>
        <rFont val="Calibri"/>
        <family val="2"/>
        <charset val="204"/>
        <scheme val="minor"/>
      </rPr>
      <t>С наклон на скатовете - включва 84 м2 EPDM Геомембрана и 84 м2 геотелстил</t>
    </r>
  </si>
  <si>
    <t>лв без ДДС</t>
  </si>
  <si>
    <t>Напоителен резервоар 50 м3 с размери 5,2/10,4/1,5 м с 45оС наклон на скатовете - включва 131 м2 EPDM Геомембрана и 131 м2 геотестил</t>
  </si>
  <si>
    <t>Напоителен резервоар 100 м3 с размери 5,2/19,4/1,5 м с 45оС наклон на скатовете - включва 214 м2 EPDM Геомембрана и 214 м2 геотестил</t>
  </si>
  <si>
    <t>лв без ДДС/м3</t>
  </si>
  <si>
    <t>Посочените цени са без изкопни работи. Посочените цени са с включена доставка до клиента.</t>
  </si>
  <si>
    <t>http://www.fao.org/docrep/r4082e/r4082e06.htm#TopOfPage</t>
  </si>
  <si>
    <t>Irrigation Water Management: Training Manual No. 1 - Introduction to Irrigation</t>
  </si>
  <si>
    <t>Рекултивация на участъци засегнати от добив на инертни материали</t>
  </si>
  <si>
    <t>Изкопни работи лв./м3 (вкл. извозване)</t>
  </si>
  <si>
    <t>http://evrostroitelstvo.alle.bg/%D1%86%D0%B5%D0%BD%D0%BE%D0%BD%D0%B0%D0%B7%D0%BF%D0%B8%D1%81/</t>
  </si>
  <si>
    <t>Изкоп с багер в земни почви при нормални условия на транспорт лв./м3</t>
  </si>
  <si>
    <t>лв./е.ж.</t>
  </si>
  <si>
    <t>лв./ха</t>
  </si>
  <si>
    <t>лв.</t>
  </si>
  <si>
    <t>Код на мярка</t>
  </si>
  <si>
    <t>инв. Ст-ст</t>
  </si>
  <si>
    <t>е.ж.</t>
  </si>
  <si>
    <t>влажни зони</t>
  </si>
  <si>
    <t>ха</t>
  </si>
  <si>
    <t>ст-ст (лв)</t>
  </si>
  <si>
    <t>дълбоководно заустване</t>
  </si>
  <si>
    <t>Равда</t>
  </si>
  <si>
    <t>Зл. Пясъци</t>
  </si>
  <si>
    <t>дължина км</t>
  </si>
  <si>
    <t>стойност млн лв без ДДС</t>
  </si>
  <si>
    <t>стойност млн лв с ДДС</t>
  </si>
  <si>
    <t>лв./км</t>
  </si>
  <si>
    <t>средно</t>
  </si>
  <si>
    <t>Реконструкция на вътрешен водопровод</t>
  </si>
  <si>
    <t>дължина</t>
  </si>
  <si>
    <t>стойност</t>
  </si>
  <si>
    <t>ед. Цена</t>
  </si>
  <si>
    <t>Реконструкция на външен водопровод</t>
  </si>
  <si>
    <t>Изграждане на външен водопровод</t>
  </si>
  <si>
    <t>СО</t>
  </si>
  <si>
    <t>Наименование на мярка</t>
  </si>
  <si>
    <t>Спазване на изискванията за оползотворяване на утайките от пречиствателни станции и пречиствателни съоръжения за отпадъчни води при употребата им в земеделието</t>
  </si>
  <si>
    <t>Класифициране на предприятия и/или съоръжения с нисък или висок рисков потенциал по отношение на водите</t>
  </si>
  <si>
    <t>Номер на КТМ</t>
  </si>
  <si>
    <t>Описание на КТМ</t>
  </si>
  <si>
    <t>Изграждане или модернизиране на пречиствателни станции за отпадъчни води.</t>
  </si>
  <si>
    <t>Възстановяване на замърсени зони (замърсяване по исторически причини, включително седименти, подземни води, почви).</t>
  </si>
  <si>
    <t>Подобряване на надлъжната непрекъснатост (напр.  създаване на рибни проходи, разрушаване на стари бентове).</t>
  </si>
  <si>
    <t>Научноизследователска дейност, подобряване на базата от знания за намаляване на несигурността.</t>
  </si>
  <si>
    <t>Мерки за поетапно прекратяване на емисиите, заустванията и загубите от приоритетни опасни вещества или за намаляване на емисиите, заустванията и загубите от приоритетни вещества.</t>
  </si>
  <si>
    <t>Мерки за недопускане или контрол на неблагоприятните въздействия от инвазивни чужди видове или внесени заболявания.</t>
  </si>
  <si>
    <t>Мерки за недопускане или контрол на неблагоприятните въздействия от риболова и други видове експлоатация/отстраняване на животни и растения.</t>
  </si>
  <si>
    <t>Мерки за естествено задържане на води.</t>
  </si>
  <si>
    <t>Адаптиране към изменението на климата.</t>
  </si>
  <si>
    <t>Градски отпадъчни води</t>
  </si>
  <si>
    <t>Директива за градските пречиствателни станции за отпадъчните води (91/271/ЕИО).</t>
  </si>
  <si>
    <t>Нитрати</t>
  </si>
  <si>
    <t>Директива за нитратите (91/676/ЕИО).</t>
  </si>
  <si>
    <t>Възстановяване на разходите за водни услуги</t>
  </si>
  <si>
    <t>КПКЗ</t>
  </si>
  <si>
    <t>Член 11, параграф 3, буква б): Мерки за възстановяване на разходите за водни услуги (Член 9).</t>
  </si>
  <si>
    <r>
      <t>Директивата за цялостен контрол и предпазване от замърсяване</t>
    </r>
    <r>
      <rPr>
        <i/>
        <sz val="11"/>
        <color rgb="FF000000"/>
        <rFont val="Calibri"/>
        <family val="2"/>
        <charset val="204"/>
        <scheme val="minor"/>
      </rPr>
      <t xml:space="preserve"> (96/61/ЕО) и директивата за промишлените емисии (2010/75/ЕС).</t>
    </r>
  </si>
  <si>
    <t>Ефективно използване на водите</t>
  </si>
  <si>
    <t>Опазване на водовземането</t>
  </si>
  <si>
    <r>
      <t>Член 11, параграф 3, буква г)</t>
    </r>
    <r>
      <rPr>
        <i/>
        <sz val="11"/>
        <color rgb="FF000000"/>
        <rFont val="Calibri"/>
        <family val="2"/>
        <charset val="204"/>
        <scheme val="minor"/>
      </rPr>
      <t>: Мерки за опазване на водовземането на питейна вода (член 7), включително тези за намаляване на нивото на пречистване, изискуемо за производството на питейна вода.</t>
    </r>
  </si>
  <si>
    <t>Контрол върху водовземането</t>
  </si>
  <si>
    <r>
      <t>Член 11, параграф 3, буква д)</t>
    </r>
    <r>
      <rPr>
        <i/>
        <sz val="11"/>
        <color rgb="FF000000"/>
        <rFont val="Calibri"/>
        <family val="2"/>
        <charset val="204"/>
        <scheme val="minor"/>
      </rPr>
      <t>: Контрол върху водовземането на пресни повърхностни и подземни води и събирането в резервоари на пресни повърхностни води, включващ и регистър или регистри на водовземането, както и изискването за предварително разрешение за водовземане или събиране.</t>
    </r>
  </si>
  <si>
    <r>
      <t>Член 11, параграф 3, буква ж)</t>
    </r>
    <r>
      <rPr>
        <i/>
        <sz val="11"/>
        <color rgb="FF000000"/>
        <rFont val="Calibri"/>
        <family val="2"/>
        <charset val="204"/>
        <scheme val="minor"/>
      </rPr>
      <t xml:space="preserve">: Изискване за предварително регулиране на точковите зауствания, предизвикващи замърсяване. </t>
    </r>
  </si>
  <si>
    <t>Дифузно замърсяване</t>
  </si>
  <si>
    <r>
      <t>Член 11, параграф 3, буква з)</t>
    </r>
    <r>
      <rPr>
        <i/>
        <sz val="11"/>
        <color rgb="FF000000"/>
        <rFont val="Calibri"/>
        <family val="2"/>
        <charset val="204"/>
        <scheme val="minor"/>
      </rPr>
      <t>: Мерки за недопускане или контрол на навлизането на замърсители от дифузни източници, предизвикващи замърсяване.</t>
    </r>
  </si>
  <si>
    <t>Хидроморфология</t>
  </si>
  <si>
    <r>
      <t xml:space="preserve"> член 11, параграф 3 , буква и)</t>
    </r>
    <r>
      <rPr>
        <i/>
        <sz val="11"/>
        <color rgb="FF000000"/>
        <rFont val="Calibri"/>
        <family val="2"/>
        <charset val="204"/>
        <scheme val="minor"/>
      </rPr>
      <t>: Мерки за контролиране на всички останали значими отрицателни въздействия върху състоянието на водите, и по-специално хидроморфологични въздействия.</t>
    </r>
  </si>
  <si>
    <t>Пряко отвеждане на замърсители в подземните води</t>
  </si>
  <si>
    <t>Член 11, параграф 3, буква й): Забрана за директно заустване на замърсители в подземните води.</t>
  </si>
  <si>
    <t>Приоритетни вещества в повърхностни води</t>
  </si>
  <si>
    <r>
      <t xml:space="preserve"> Член 11, параграф 3, буква к)</t>
    </r>
    <r>
      <rPr>
        <i/>
        <sz val="11"/>
        <color rgb="FF000000"/>
        <rFont val="Calibri"/>
        <family val="2"/>
        <charset val="204"/>
        <scheme val="minor"/>
      </rPr>
      <t>: Мерки за елиминиране на замърсяването на повърхностни води с приоритетни вещества и за намаляване на замърсяването с други вещества, които биха попречили да се постигнат целите, определени в член 4.</t>
    </r>
  </si>
  <si>
    <t>Член 11, параграф 3, буква в): Мерки за насърчаване на ефективно и устойчиво ползване на водите.</t>
  </si>
  <si>
    <r>
      <t>Член 11, параграф 3, буква е)</t>
    </r>
    <r>
      <rPr>
        <i/>
        <sz val="11"/>
        <color rgb="FF000000"/>
        <rFont val="Calibri"/>
        <family val="2"/>
        <charset val="204"/>
        <scheme val="minor"/>
      </rPr>
      <t>: Контрол, включващ изискване за предварително разрешение за изкуствено подхранване, възстановяване или увеличаване на  или подсилване на подземни водни тела.</t>
    </r>
  </si>
  <si>
    <t>Повърхностни или подземни води</t>
  </si>
  <si>
    <t>Значим натиск или  вещество, създаващо невъзможност за постигане на целите</t>
  </si>
  <si>
    <t>Процент водни тела, засегнати от значим натиск или от вещество, създаващо невъзможност за постигане на целите</t>
  </si>
  <si>
    <t>Показател за натиск (елемент IndicatorGap)</t>
  </si>
  <si>
    <t>Показател за мащаб на натиска 2015 г. (Показател за стойността на разликата през 2015 г. — Value Indicator Gap2015)</t>
  </si>
  <si>
    <t>Показател за мащаб на натиска 2021 г. (Показател за стойността на разликата през 2021 г. — Value Indicator Gap2021)</t>
  </si>
  <si>
    <t>Показател за мащаб на натиска 2027 г. (Показател за стойността на разликата през 2027 г. — Value Indicator Gap2027)</t>
  </si>
  <si>
    <t>КТМ, използвана за справяне с този натиск или вещество</t>
  </si>
  <si>
    <t>Показател за KTM (КТМ показател)</t>
  </si>
  <si>
    <t>Показател за мащаба на мярката, необходим за постигане на 100 % ДЕС/ДЕП/ДХС (Стойност на показателя за КТМ за 2015 г. — KTM Indicator Value2015)</t>
  </si>
  <si>
    <t>Показател за мащаба на мярката, необходим за постигане на 100 % ДЕС/ДЕП/ДХС (Стойност на показателя за КТМ за 2021 г. — KTM Indicator Value2021)</t>
  </si>
  <si>
    <t>Показател за мащаба на мярката, необходим за постигане на 100 % ДЕС/ДЕП/ДХС (Стойност на показателя за КТМ за 2027 г. — KTM Indicator Value2027)</t>
  </si>
  <si>
    <t>Повърхностни води</t>
  </si>
  <si>
    <t>1.1. Точков — градски отпадъчни води</t>
  </si>
  <si>
    <t>25 %</t>
  </si>
  <si>
    <t xml:space="preserve">Брой засегнати водни тела </t>
  </si>
  <si>
    <t>КТМ1 изграждане или модернизиране на ПСОВ</t>
  </si>
  <si>
    <t>Брой ПСОВ, които следва да бъдат изградени или модернизирани</t>
  </si>
  <si>
    <t>Дължина на засегнатите водни тела (km)</t>
  </si>
  <si>
    <t>Натоварване по биологична кислородна необходимост (БКН), което следва да бъде намалено (в тонове) за постигане на целите</t>
  </si>
  <si>
    <t>Натоварване с азот, което следва да бъде намалено (в тонове) за постигане на целите</t>
  </si>
  <si>
    <t>Натоварване с фосфор, който следва да бъде намален (в тонове) за постигане на целите</t>
  </si>
  <si>
    <t>1.2 Точков — Преливания при буря</t>
  </si>
  <si>
    <t>13 %</t>
  </si>
  <si>
    <t>Брой градски зони, в които канализационните системи се нуждаят от модернизиране</t>
  </si>
  <si>
    <t>Брой градски зони с преливници</t>
  </si>
  <si>
    <t>1.3 Точков — инсталации по ДКПКЗ</t>
  </si>
  <si>
    <t>5 %</t>
  </si>
  <si>
    <t>КТМ16 модернизиране на промишлени ПСОВ</t>
  </si>
  <si>
    <t>Брой преразгледани разрешителни, необходими за постигане на целите</t>
  </si>
  <si>
    <t>Брой разрешителни, несъвместими с целта</t>
  </si>
  <si>
    <t>1.3 Точков — инсталации, несъобразени с ДКПКЗ</t>
  </si>
  <si>
    <t>4 %</t>
  </si>
  <si>
    <t>3.1 Дифузен — Селско стопанство</t>
  </si>
  <si>
    <t>60 %</t>
  </si>
  <si>
    <t>КТМ2 Намаляване на замърсяването с хранителни елементи от земеделие.</t>
  </si>
  <si>
    <t>Площ на земеделската земя, обхваната от мерки (km2) за постигане на целите</t>
  </si>
  <si>
    <t>40 %</t>
  </si>
  <si>
    <t>Натоварване с фосфор, което следва да бъде намалено (в тонове) за постигане на целите</t>
  </si>
  <si>
    <t>20 %</t>
  </si>
  <si>
    <t>КТМ3 Намаляване на замърсяването с пестициди от земеделие.</t>
  </si>
  <si>
    <t>Подземни води</t>
  </si>
  <si>
    <t>3.1 Водовземане - Селско стопанство</t>
  </si>
  <si>
    <t>33 %</t>
  </si>
  <si>
    <t>Обем на водите, добити/отклонени за селско стопанство (млн. m3), който следва да бъде намален за постигане на целите</t>
  </si>
  <si>
    <t>КТМ7 Подобряване на режима на оттичане и екологични потоци</t>
  </si>
  <si>
    <t>4.1.1 Физическо изменение за защита от наводнения</t>
  </si>
  <si>
    <t>15 %</t>
  </si>
  <si>
    <t>Дължина в km на водните тела, засегнати от изменения, които не са съвместими с ДЕС/ДЕП</t>
  </si>
  <si>
    <t>KTM6 подобряване на хидроморфологичните условия</t>
  </si>
  <si>
    <t>Дължина в km на водните тела, които се нуждаят от възстановяване</t>
  </si>
  <si>
    <t>4.2.1 Пречки за производството на електроенергия от водни източници, свързани с язовирните стени</t>
  </si>
  <si>
    <t>22 %</t>
  </si>
  <si>
    <t>Брой язовирни стени с експлоатационни условия, несъвместими с ДЕС/ДЕП</t>
  </si>
  <si>
    <t>КТМ5 Подобряване на надлъжната непрекъснатост</t>
  </si>
  <si>
    <t>Брой пречки, които е необходимо да бъдат преодолени за постигане на целите</t>
  </si>
  <si>
    <t>4.3.3 Хидроложко изменение - ВЕЦ</t>
  </si>
  <si>
    <t>32 %</t>
  </si>
  <si>
    <t>Дължина в km на водните тела, засегнати от хидроложки изменения, които са несъвместими с ДЕС/ДЕП</t>
  </si>
  <si>
    <t>Брой преразгледани разрешителни</t>
  </si>
  <si>
    <t>Приложение № …….
към Националния каталог от мерки</t>
  </si>
  <si>
    <t xml:space="preserve">Списък на показателите за напредъка  в резултат на прилагане на мерките </t>
  </si>
  <si>
    <t>Ключови мерки</t>
  </si>
  <si>
    <t>Намаляване на замърсяването с хранителни елементи от земеделието.</t>
  </si>
  <si>
    <t>Намаляване на замърсяването с пестициди от земеделието.</t>
  </si>
  <si>
    <t>Ефективност на ползването на вода, технически мерки за напояване, промишленост, енергетика и домакинства.</t>
  </si>
  <si>
    <t>Мерки от ценовата политика за  прилагане на възстановяването на разходите за водни услуги от домакинствата.</t>
  </si>
  <si>
    <t>Мерки от ценовата политика за  прилагане на възстановяването на разходите за водни услуги от промишлеността.</t>
  </si>
  <si>
    <t>Мерки от ценовата политика за  прилагане на възстановяването на разходите за водни услуги от земеделието.</t>
  </si>
  <si>
    <t>Съвети в земеделието</t>
  </si>
  <si>
    <t>Мерки за опазване на питейната вода (напр. определяне на охранителни зони, буферни зони и т.н.)</t>
  </si>
  <si>
    <t>Подобряване на режима на оттока и/или определяне на екологичен отток.</t>
  </si>
  <si>
    <t>Модернизиране или подобрения на пречиствателни станции за промишлени отпадъчни води (включително от земеделски стопанства).</t>
  </si>
  <si>
    <t>Мерки за намаляване на седиментите от почвената ерозия и повърхностния отток.</t>
  </si>
  <si>
    <t>Мерки за недопускане или контрол на неблагоприятните въздействия от почивни дейности, включително любителски риболов.</t>
  </si>
  <si>
    <t>Мерки за недопускане или контрол на замърсяването от урбанизирани зони, транспорт и изградена инфраструктура.</t>
  </si>
  <si>
    <t>Мерки за недопускане или контрол на  замърсяването от горското стопанство.</t>
  </si>
  <si>
    <r>
      <t xml:space="preserve">Мерки за противодействие на </t>
    </r>
    <r>
      <rPr>
        <sz val="12"/>
        <color rgb="FFFF0000"/>
        <rFont val="Times New Roman"/>
        <family val="1"/>
        <charset val="204"/>
      </rPr>
      <t>вкисляването - това трябва да го напишем на български</t>
    </r>
  </si>
  <si>
    <t>Друг ключов тип мерки докладвани с ПУРБ</t>
  </si>
  <si>
    <t>Ограничаване на водовземането за всяка друга цел, когато съществува риск да се засегне водовземането за питейно битово водоснабдяване на населението.</t>
  </si>
  <si>
    <t>Точково заустване на отпадъчни води</t>
  </si>
  <si>
    <t xml:space="preserve">Намаляване на водовземането чрез въвеждане на водоспестяващи технологии </t>
  </si>
  <si>
    <t>Изкуствено подхранване на подземните води</t>
  </si>
  <si>
    <t>Намаляване на ерозията на водосбора</t>
  </si>
  <si>
    <t xml:space="preserve">Ефективно въвеждане на принципа "замърсителя плаща" </t>
  </si>
  <si>
    <t>Изпълнение на програма за собствен мониторинг на повърхностни, подземни води и отпадъчни води в района на депа за отпадъци</t>
  </si>
  <si>
    <r>
      <t xml:space="preserve">Мерки за предотвратяване и намаляване на всички други значителни неблагоприятни въздействия върху състоянието на водите, установени при характеризирането и оценката на натиска
Осигуряване на съвместимост между хидроморфоложките условия във водните тела и постигането на изискваното екологично състояние или добрия екологичен потенциал за водните тела, определени като изкуствени или силно модифицирани, включително издаването и преразглеждането, а при необходимост – служебното изменение или прекратяване на разрешителните  за водовземане от повърхностни води и разрешителните за ползване на воден обект 
</t>
    </r>
    <r>
      <rPr>
        <i/>
        <sz val="11"/>
        <color rgb="FF0000FF"/>
        <rFont val="Calibri"/>
        <family val="2"/>
        <charset val="204"/>
        <scheme val="minor"/>
      </rPr>
      <t>Дали да не го отнесем към всички разрешителни или останалото преразглаждане на е административна мярка (допълваща)?</t>
    </r>
  </si>
  <si>
    <t xml:space="preserve">Други значителни неблагоприятни въздействия </t>
  </si>
  <si>
    <t xml:space="preserve">Изпълнение на процедурата по преразглеждане на издадените разрешителни за водовземане от подземни води с цел постигане на целите за водното тяло 
</t>
  </si>
  <si>
    <t xml:space="preserve">Изпълнение на процедурата по преразглеждане на издадените разрешителни за заустване на отпадъчни води </t>
  </si>
  <si>
    <t xml:space="preserve">Изменение или прекратяване на разрешителни за заустване на отпадъчни води, в резултат от   преразглеждането им. 
</t>
  </si>
  <si>
    <t xml:space="preserve">Изпълнение на процедурата по преразглеждане на издадените разрешителни за водовземане от повърхностни води </t>
  </si>
  <si>
    <t>Прилагане на ОВОС за инвестиционни предложения/проекти, свързани с ново изменение на физичните характеристики на повърхностни водни тела</t>
  </si>
  <si>
    <t xml:space="preserve">Прилагане на ОВОС, при водовземане от повърхностни водни тела </t>
  </si>
  <si>
    <t>Осъществяване на контрол и превенция срещу замърсяване с химични, биологични, бързо разпадащи се, лесно разградими и силно сорбируеми вещества, както и по дейности, водещи до намаляване на ресурсите на водоизточника  и други дейности, водещи до влошаване качествата на добиваната вода и/или състоянието на зоната за защита на водите, предназначена за питейно-битово водоснабдяване</t>
  </si>
  <si>
    <t>Осигуряване на подходящо пречистване на производствени отпадъчни води</t>
  </si>
  <si>
    <t>Възстановяване и защита на речните брегове и речното корито от ерозия</t>
  </si>
  <si>
    <t>Подобряване на мониторинга на количественото състояние на подземните води</t>
  </si>
  <si>
    <t>Подобряване на естественото задържане на водата</t>
  </si>
  <si>
    <t xml:space="preserve">Осигуряване на измерване на количеството повърхностните води  </t>
  </si>
  <si>
    <t xml:space="preserve">Подобряване на собствения мониторинг и оценката на риска за химичното състояние на подземните водни тела  при инжектиране/ реинжектиране в подземни води </t>
  </si>
  <si>
    <t>Осигуряване на непрекъснатостта на водните течения и движението на рибите</t>
  </si>
  <si>
    <t>Намаляване на дифузното  замърсяване от отпадъци от населени места</t>
  </si>
  <si>
    <t>Директива за големите катастрофи (Севезо) 96/82/ЕО (2)</t>
  </si>
  <si>
    <t>Директива за канализационните утайки 86/278/ЕИО (4)</t>
  </si>
  <si>
    <t>Директива за опазване на растителните продукти 91/414/ЕИО</t>
  </si>
  <si>
    <t>Опазване на количественото състояние на подземните води</t>
  </si>
  <si>
    <t>Опазване на химичното състояние на подземните води от замърсяване и влошаване</t>
  </si>
  <si>
    <t>Ограничаване на  замърсяването на повърхностните води</t>
  </si>
  <si>
    <t>Намаляване на замърсяването с нитрати от земеделски източници</t>
  </si>
  <si>
    <t>Подобряване на контрола за химичното състояние на повърхностните води</t>
  </si>
  <si>
    <t>Подобряване на хидроморфологичното състояние на реките</t>
  </si>
  <si>
    <t xml:space="preserve">Изменение или прекратяване на разрешителни за водовземане от повърхностни води, в резултат от   преразглеждането им. 
</t>
  </si>
  <si>
    <t>Намаляване на замърсяването от минни дейности</t>
  </si>
  <si>
    <t>Предотвратяване на влошаването на състоянието на водите от проекти и дейности на етап инвестиционните предложения</t>
  </si>
  <si>
    <t>Осигуряване на адекватен принос на водоползвателите към разходите за водни услуги</t>
  </si>
  <si>
    <t>Оводняване на влажни зони</t>
  </si>
  <si>
    <t>Наблюдение на резултати от локалната мониторингова мрежа на хвостохранилищата</t>
  </si>
  <si>
    <t>Забрана за добив на инертни материали на по-малко от 50 м от бреговете на реките</t>
  </si>
  <si>
    <t>Изменение на всички разрешителни за добив на инертни материали от реки и включване на клаузи за отнемане на разрешителните при установяване на повече от 2 нарушения на ЗВ</t>
  </si>
  <si>
    <t>Забрана за продължаване на срока на действие и/или изменение на действащи разрешителни за водовземане от повърхностни води и/или ползване на водни обекти с цел производство на електрическа енергия от ВЕЦ, които нямат издадено разрешение за строеж по реда на ЗУТ към датата на приемане на ПУРБ</t>
  </si>
  <si>
    <t>Изпълнение на програма за собствен мониторинг във връзка с отглеждане на аквакултури</t>
  </si>
  <si>
    <t>Смекчаване на натиска от климатичните промени</t>
  </si>
  <si>
    <t>Възстановяване на естественото състояние на дъното на езера след преградни съоръжения</t>
  </si>
  <si>
    <t>Опазване на повърхностните води предназначени за питейно-битово водоснабдяване</t>
  </si>
  <si>
    <t>Приемане/актуализиране на нормативни актове в областта на опазване, използване и управление на водите</t>
  </si>
  <si>
    <t>Подобряване на контрола на разрешителните за водовземане от подземни води</t>
  </si>
  <si>
    <t>Биологични методи за ограничаване на еутрофикацията</t>
  </si>
  <si>
    <t>Осигуряване на екологичния отток</t>
  </si>
  <si>
    <t>Подобряване на хидроморфологичните условия на водните тела (напр. възстановяване на реки, подобряване на крайбрежни райони, премахване на твърди насипи, възстановяване на връзката между реки и заливни равнини, подобряване на хидроморфологичното състояние на преходни и крайбрежни води и т.н.).</t>
  </si>
  <si>
    <t xml:space="preserve">Намаляване на водовземането чрез намаляване загубите на вода в общественото водоснабдяване
</t>
  </si>
  <si>
    <t xml:space="preserve">Намаляване на дифузното замърсяване от промишлени дейности </t>
  </si>
  <si>
    <t>Код КТМ</t>
  </si>
  <si>
    <t>Опазване на водите за къпане</t>
  </si>
  <si>
    <t>Опазване и подобряване на състоянието на зони за защита</t>
  </si>
  <si>
    <t>Осигуряване на събиране, отвеждане и пречистване  на отпадъчни води на населените места</t>
  </si>
  <si>
    <t>Намаляване и предотвратяване на  замърсяването с устойчиви  органични замърсители/приоритетни вещества</t>
  </si>
  <si>
    <t>Опазване на водите от замърсяване с препарати за растителна защита</t>
  </si>
  <si>
    <t>Намаляване на замърсяването от корабна и пристанищна дейност</t>
  </si>
  <si>
    <t>Ограничаване на замърсяването на повърхностните води</t>
  </si>
  <si>
    <t>Oграничаване на замърсяването от минали дейности</t>
  </si>
  <si>
    <t>Прилагане на екологични практики или най-добрите налични техники за ограничаване на отвеждането в подземните води на замърсяващи вещества</t>
  </si>
  <si>
    <t>Прилагане на разрешителен режим  по реда на Закона за водите за водовземане от повърхностни и от подземни води, вкл. изграждане на свързаните с това съоръжения</t>
  </si>
  <si>
    <t>Прилагане на разрешителен режим по реда на Закона за водите за заустване на отпадъчни води в повърхностни водни тела, вкл.изграждане на свързаните с това съоръжения</t>
  </si>
  <si>
    <t>Към повече от една КТМ</t>
  </si>
  <si>
    <t>Мерки за недопускане влошаване на състоянието</t>
  </si>
  <si>
    <t>Мерки за намаляване на седиментите от почвената ерозия и повърхностния отток (surface runoff).</t>
  </si>
  <si>
    <t>Подобряване на управлението</t>
  </si>
  <si>
    <t>Проучване за установяване на замърсяване на повърхностни и подземни води</t>
  </si>
  <si>
    <t>Подобряване на оценките на химичното състояние на повърхностните води</t>
  </si>
  <si>
    <t>Поставяне на видимо и общодостъпно място на информацонни табели ва всички водовземащи (хидротехнически) съоръжения с данни от разрешителните - титуляр, номер на разрешителното, срок на действие, минимален екологичен отток, ограничения, зелени телефони на РИОСВ и БД</t>
  </si>
  <si>
    <t>Оптимизиране на водовземането с цел недопускане влошаване на състоянието на водите</t>
  </si>
  <si>
    <t>UW</t>
  </si>
  <si>
    <t>NI</t>
  </si>
  <si>
    <t>IP</t>
  </si>
  <si>
    <t>CR</t>
  </si>
  <si>
    <t>EW</t>
  </si>
  <si>
    <t>DW</t>
  </si>
  <si>
    <t>CW</t>
  </si>
  <si>
    <t>GR</t>
  </si>
  <si>
    <t>PI</t>
  </si>
  <si>
    <t>DP</t>
  </si>
  <si>
    <t>HY</t>
  </si>
  <si>
    <t>GD</t>
  </si>
  <si>
    <t>PS</t>
  </si>
  <si>
    <t>OS</t>
  </si>
  <si>
    <t>Други превантивни мерки</t>
  </si>
  <si>
    <t>PM</t>
  </si>
  <si>
    <t>GO</t>
  </si>
  <si>
    <t>Подобряване на оценката на хидроморфологичните елементи за качество и хидроморфологичното състояние</t>
  </si>
  <si>
    <t xml:space="preserve">Директива за питейните води 80/778/ЕИО изменена с Директива 98/83/ЕО </t>
  </si>
  <si>
    <t>Директива за птиците 79/409/ЕИО (1), Директива за местообитанията 92/43/ЕИО (5)</t>
  </si>
  <si>
    <t>HY_1</t>
  </si>
  <si>
    <t>HY_2</t>
  </si>
  <si>
    <t>HY_3</t>
  </si>
  <si>
    <t>HY_4</t>
  </si>
  <si>
    <t>HY_5</t>
  </si>
  <si>
    <t>HY_6</t>
  </si>
  <si>
    <t>HY_7</t>
  </si>
  <si>
    <t>HY_8</t>
  </si>
  <si>
    <t>HY_9</t>
  </si>
  <si>
    <t>HY_11</t>
  </si>
  <si>
    <t>HY_12</t>
  </si>
  <si>
    <t>PI_1</t>
  </si>
  <si>
    <t>PI_2</t>
  </si>
  <si>
    <t>PI_4</t>
  </si>
  <si>
    <t>GD_1</t>
  </si>
  <si>
    <t>PS_1</t>
  </si>
  <si>
    <t>PS_2</t>
  </si>
  <si>
    <t>GO_1</t>
  </si>
  <si>
    <t>DW_1</t>
  </si>
  <si>
    <t>DW_2</t>
  </si>
  <si>
    <t>DW_3</t>
  </si>
  <si>
    <t>Проучване и изграждане на необходимата инфраструктура за подобряване на питейното водоснабдяване</t>
  </si>
  <si>
    <t>DW_4</t>
  </si>
  <si>
    <t>DW_5</t>
  </si>
  <si>
    <t>NI_1</t>
  </si>
  <si>
    <t>NI_2</t>
  </si>
  <si>
    <t>NI_3</t>
  </si>
  <si>
    <t>IP_1</t>
  </si>
  <si>
    <t>IP_2</t>
  </si>
  <si>
    <t>CA_1</t>
  </si>
  <si>
    <t>CA_2</t>
  </si>
  <si>
    <t>CA_3</t>
  </si>
  <si>
    <t>CA_4</t>
  </si>
  <si>
    <t>CA_5</t>
  </si>
  <si>
    <t xml:space="preserve">Изменение или отнемане на разрешителни за водовземане от подземни води, в резултат от   преразглеждането им. 
</t>
  </si>
  <si>
    <t>CA_7</t>
  </si>
  <si>
    <t>CA_9</t>
  </si>
  <si>
    <t>CA_10</t>
  </si>
  <si>
    <t>CA_11</t>
  </si>
  <si>
    <t>CA_12</t>
  </si>
  <si>
    <t>EW_1</t>
  </si>
  <si>
    <t>EW_2</t>
  </si>
  <si>
    <t>EW_3</t>
  </si>
  <si>
    <t>EW_4</t>
  </si>
  <si>
    <t>PM_1</t>
  </si>
  <si>
    <t>PM_2</t>
  </si>
  <si>
    <t>PM_3</t>
  </si>
  <si>
    <t xml:space="preserve">Прилагане на ОВОС при водовземане от подземни водни тела:
</t>
  </si>
  <si>
    <t>PM_4</t>
  </si>
  <si>
    <t>PM_5</t>
  </si>
  <si>
    <t>OS_1</t>
  </si>
  <si>
    <t>PM_7</t>
  </si>
  <si>
    <t>DP_1</t>
  </si>
  <si>
    <t>DP_2</t>
  </si>
  <si>
    <t>DP_3</t>
  </si>
  <si>
    <t>DP_4</t>
  </si>
  <si>
    <t>DP_5</t>
  </si>
  <si>
    <t>DP_6</t>
  </si>
  <si>
    <t>DP_9</t>
  </si>
  <si>
    <t>DP_11</t>
  </si>
  <si>
    <t>DP_12</t>
  </si>
  <si>
    <t>DP_13</t>
  </si>
  <si>
    <t>DP_14</t>
  </si>
  <si>
    <t>PM_8</t>
  </si>
  <si>
    <t>CR_1</t>
  </si>
  <si>
    <t>CR_2</t>
  </si>
  <si>
    <t>PM_9</t>
  </si>
  <si>
    <t>GO_3</t>
  </si>
  <si>
    <t>DW_6</t>
  </si>
  <si>
    <t>UW_1</t>
  </si>
  <si>
    <t>Използване на естествени методи за  пречистване на отпадъчни води</t>
  </si>
  <si>
    <t>UW_2</t>
  </si>
  <si>
    <t>PS_3</t>
  </si>
  <si>
    <t>PS_4</t>
  </si>
  <si>
    <t>OS_3</t>
  </si>
  <si>
    <t>GO_4</t>
  </si>
  <si>
    <t>GO_5</t>
  </si>
  <si>
    <t>OS_4</t>
  </si>
  <si>
    <t>PM_10</t>
  </si>
  <si>
    <t xml:space="preserve"> Разработване на програми за ограничаване и ликвидиране на замърсяването в чувствителните зони</t>
  </si>
  <si>
    <t xml:space="preserve">Подобряване на информираността на заинтересованите страни в селското стопанство относно изискванията за постигане на добро състояние на водите </t>
  </si>
  <si>
    <t>Забрани и ограничения за изпълнение на дейности в зоните за защита на питейните води и в определените санитарно-охранителни зони (СОЗ) и буферните зони около водовземните съоръжения/системи</t>
  </si>
  <si>
    <t>Осигуряване на събиране, отвеждане и пречистване  на производствени отпадъчни води, зауствани във водни обекти</t>
  </si>
  <si>
    <t>CA_6</t>
  </si>
  <si>
    <t>CA_8</t>
  </si>
  <si>
    <t>HY_10</t>
  </si>
  <si>
    <t>2,3,12</t>
  </si>
  <si>
    <t>OS_2</t>
  </si>
  <si>
    <t xml:space="preserve">Осигуряване на измерване на количеството ползвани повърхностни и подземни води  </t>
  </si>
  <si>
    <t>GD_2</t>
  </si>
  <si>
    <t>2,3,16</t>
  </si>
  <si>
    <t>PI_3</t>
  </si>
  <si>
    <r>
      <rPr>
        <b/>
        <sz val="11"/>
        <color theme="1"/>
        <rFont val="Calibri"/>
        <family val="2"/>
        <charset val="204"/>
        <scheme val="minor"/>
      </rPr>
      <t>Приложение № 1</t>
    </r>
    <r>
      <rPr>
        <sz val="11"/>
        <color theme="1"/>
        <rFont val="Calibri"/>
        <family val="2"/>
        <charset val="204"/>
        <scheme val="minor"/>
      </rPr>
      <t xml:space="preserve">
към Националния каталог от мерки</t>
    </r>
  </si>
  <si>
    <t>Приложение № 4
към Националния каталог от мерки</t>
  </si>
  <si>
    <t>Подобряване на управлението на количественото състояние на подземните води</t>
  </si>
  <si>
    <t>Отнемане на разрешителни за водовземане от подземни води</t>
  </si>
  <si>
    <t xml:space="preserve">Забрана за издаване на нови разрешителни за МВЕЦ на водопровод за питейно-битово водоснабдяване след ПСПВ </t>
  </si>
  <si>
    <t>Предотвратяване на отвеждането на приоритетни вещества в подземните води</t>
  </si>
  <si>
    <t>Подобряване на информацията за натиска и въздействието върху водите от селското стопанство и населените места</t>
  </si>
  <si>
    <t>Осигуряване на водни количества във връзка с постигане на БПС на предмета на опазване в защитените зони от Натура 2000</t>
  </si>
  <si>
    <t xml:space="preserve">Подобряване на информираността на заинтересованите страни в селското стопанство за ефективно използване на водите </t>
  </si>
  <si>
    <t>Въвеждане и изпълнение на  изисквания за добро земеделско и екологично състояние на селскостопанските площи</t>
  </si>
  <si>
    <t>DP_7</t>
  </si>
  <si>
    <t>2,24</t>
  </si>
  <si>
    <t>GO_6</t>
  </si>
  <si>
    <t>Подобряване на мониторинга на химичното състояние на подземните води</t>
  </si>
  <si>
    <t>Подобряване на мониторинга на количеството на повърхностните води</t>
  </si>
  <si>
    <t>GO_7</t>
  </si>
  <si>
    <t>Списък на мерките в ДРБУ, съгласно актуализиран Национален каталог от мерки</t>
  </si>
  <si>
    <t>Тип на мярката, когато е определена като основна</t>
  </si>
  <si>
    <t>Климатична проверка на мярката</t>
  </si>
  <si>
    <t>задоволителна/гъвкава</t>
  </si>
  <si>
    <t>печеливша/задоволителна</t>
  </si>
  <si>
    <t>Подобряване на управлението на водите в зоните за защита на водите</t>
  </si>
  <si>
    <t>Приложение 7.5.1 Климатична проверка на мерките в ДРБУ</t>
  </si>
  <si>
    <t xml:space="preserve">Ключов тип мярка (КТМ)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</si>
</sst>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rgb="FF000000"/>
      <name val="Calibri"/>
      <family val="2"/>
      <charset val="204"/>
      <scheme val="minor"/>
    </font>
    <font>
      <i/>
      <sz val="11"/>
      <color rgb="FF0000FF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color rgb="FF0000FF"/>
      <name val="Calibri"/>
      <family val="2"/>
      <charset val="204"/>
    </font>
    <font>
      <b/>
      <sz val="14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10" fillId="0" borderId="0"/>
    <xf numFmtId="0" fontId="11" fillId="0" borderId="0"/>
    <xf numFmtId="0" fontId="21" fillId="0" borderId="0"/>
  </cellStyleXfs>
  <cellXfs count="81">
    <xf numFmtId="0" fontId="0" fillId="0" borderId="0" xfId="0"/>
    <xf numFmtId="0" fontId="1" fillId="0" borderId="0" xfId="0" applyFont="1"/>
    <xf numFmtId="0" fontId="6" fillId="0" borderId="0" xfId="7"/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2" fontId="0" fillId="0" borderId="0" xfId="0" applyNumberFormat="1" applyAlignment="1">
      <alignment wrapText="1"/>
    </xf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3" fontId="12" fillId="0" borderId="0" xfId="0" applyNumberFormat="1" applyFont="1"/>
    <xf numFmtId="0" fontId="12" fillId="0" borderId="0" xfId="0" applyFont="1"/>
    <xf numFmtId="0" fontId="15" fillId="0" borderId="0" xfId="0" applyFont="1"/>
    <xf numFmtId="0" fontId="18" fillId="4" borderId="2" xfId="0" applyFont="1" applyFill="1" applyBorder="1" applyAlignment="1">
      <alignment horizontal="justify" vertical="center" wrapText="1"/>
    </xf>
    <xf numFmtId="0" fontId="18" fillId="4" borderId="3" xfId="0" applyFont="1" applyFill="1" applyBorder="1" applyAlignment="1">
      <alignment horizontal="justify" vertical="center" wrapText="1"/>
    </xf>
    <xf numFmtId="0" fontId="18" fillId="0" borderId="5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left" vertical="top" wrapText="1" indent="2"/>
    </xf>
    <xf numFmtId="0" fontId="15" fillId="0" borderId="10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left" vertical="top" wrapText="1" indent="2"/>
    </xf>
    <xf numFmtId="0" fontId="15" fillId="0" borderId="1" xfId="0" applyFont="1" applyBorder="1"/>
    <xf numFmtId="0" fontId="0" fillId="0" borderId="0" xfId="0" applyAlignment="1">
      <alignment horizontal="justify" vertical="top"/>
    </xf>
    <xf numFmtId="0" fontId="13" fillId="0" borderId="0" xfId="0" applyFont="1" applyAlignment="1">
      <alignment horizontal="left" wrapText="1"/>
    </xf>
    <xf numFmtId="0" fontId="0" fillId="2" borderId="0" xfId="0" applyFill="1" applyAlignment="1">
      <alignment horizontal="justify" vertical="top"/>
    </xf>
    <xf numFmtId="0" fontId="14" fillId="0" borderId="1" xfId="0" applyFont="1" applyBorder="1" applyAlignment="1">
      <alignment horizontal="justify" vertical="top" wrapText="1"/>
    </xf>
    <xf numFmtId="0" fontId="14" fillId="2" borderId="1" xfId="0" applyFont="1" applyFill="1" applyBorder="1" applyAlignment="1">
      <alignment horizontal="justify" vertical="top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0" borderId="1" xfId="0" applyFont="1" applyBorder="1" applyAlignment="1">
      <alignment horizontal="justify" vertical="top"/>
    </xf>
    <xf numFmtId="0" fontId="0" fillId="2" borderId="1" xfId="0" applyFont="1" applyFill="1" applyBorder="1" applyAlignment="1">
      <alignment horizontal="justify" vertical="top"/>
    </xf>
    <xf numFmtId="0" fontId="23" fillId="0" borderId="1" xfId="0" applyFont="1" applyBorder="1" applyAlignment="1">
      <alignment horizontal="justify" vertical="top"/>
    </xf>
    <xf numFmtId="0" fontId="0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/>
    </xf>
    <xf numFmtId="0" fontId="14" fillId="0" borderId="1" xfId="0" applyFont="1" applyBorder="1" applyAlignment="1">
      <alignment horizontal="justify" vertical="top"/>
    </xf>
    <xf numFmtId="0" fontId="0" fillId="2" borderId="1" xfId="0" applyFont="1" applyFill="1" applyBorder="1" applyAlignment="1">
      <alignment horizontal="justify" vertical="top" wrapText="1"/>
    </xf>
    <xf numFmtId="0" fontId="23" fillId="2" borderId="1" xfId="0" applyFont="1" applyFill="1" applyBorder="1" applyAlignment="1">
      <alignment horizontal="justify" vertical="top"/>
    </xf>
    <xf numFmtId="0" fontId="25" fillId="5" borderId="0" xfId="0" applyFont="1" applyFill="1" applyAlignment="1">
      <alignment vertical="top"/>
    </xf>
    <xf numFmtId="0" fontId="26" fillId="0" borderId="0" xfId="0" applyFont="1" applyAlignment="1">
      <alignment vertical="top"/>
    </xf>
    <xf numFmtId="0" fontId="25" fillId="5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top"/>
    </xf>
    <xf numFmtId="0" fontId="27" fillId="0" borderId="1" xfId="8" applyFont="1" applyFill="1" applyBorder="1" applyAlignment="1">
      <alignment vertical="top" wrapText="1"/>
    </xf>
    <xf numFmtId="0" fontId="24" fillId="0" borderId="1" xfId="8" applyFont="1" applyFill="1" applyBorder="1" applyAlignment="1">
      <alignment vertical="top" wrapText="1"/>
    </xf>
    <xf numFmtId="0" fontId="26" fillId="2" borderId="0" xfId="0" applyFont="1" applyFill="1" applyAlignment="1">
      <alignment vertical="top"/>
    </xf>
    <xf numFmtId="0" fontId="27" fillId="0" borderId="1" xfId="8" applyFont="1" applyFill="1" applyBorder="1" applyAlignment="1">
      <alignment horizontal="left" vertical="top" wrapText="1"/>
    </xf>
    <xf numFmtId="0" fontId="24" fillId="0" borderId="11" xfId="8" applyFont="1" applyFill="1" applyBorder="1" applyAlignment="1">
      <alignment vertical="top" wrapText="1"/>
    </xf>
    <xf numFmtId="0" fontId="24" fillId="0" borderId="1" xfId="8" applyNumberFormat="1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24" fillId="0" borderId="1" xfId="8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top" wrapText="1"/>
    </xf>
    <xf numFmtId="0" fontId="26" fillId="0" borderId="0" xfId="0" applyFont="1" applyAlignment="1">
      <alignment vertical="center"/>
    </xf>
    <xf numFmtId="0" fontId="29" fillId="0" borderId="0" xfId="8" applyFont="1" applyAlignment="1">
      <alignment horizontal="left" vertical="top" wrapText="1"/>
    </xf>
    <xf numFmtId="0" fontId="26" fillId="0" borderId="0" xfId="8" applyFont="1" applyAlignment="1">
      <alignment horizontal="left" vertical="top" wrapText="1"/>
    </xf>
    <xf numFmtId="0" fontId="25" fillId="0" borderId="0" xfId="0" applyFont="1" applyAlignment="1">
      <alignment vertical="top"/>
    </xf>
    <xf numFmtId="0" fontId="27" fillId="0" borderId="1" xfId="8" applyFont="1" applyFill="1" applyBorder="1" applyAlignment="1">
      <alignment horizontal="center" vertical="top" wrapText="1"/>
    </xf>
    <xf numFmtId="0" fontId="27" fillId="0" borderId="1" xfId="8" applyFont="1" applyFill="1" applyBorder="1" applyAlignment="1">
      <alignment horizontal="left" vertical="center" wrapText="1"/>
    </xf>
    <xf numFmtId="0" fontId="24" fillId="0" borderId="1" xfId="8" applyFont="1" applyFill="1" applyBorder="1" applyAlignment="1">
      <alignment horizontal="left" vertical="center" wrapText="1"/>
    </xf>
    <xf numFmtId="0" fontId="29" fillId="2" borderId="0" xfId="8" applyFont="1" applyFill="1" applyAlignment="1">
      <alignment horizontal="left" vertical="top" wrapText="1"/>
    </xf>
    <xf numFmtId="0" fontId="26" fillId="2" borderId="0" xfId="8" applyFont="1" applyFill="1" applyAlignment="1">
      <alignment horizontal="left" vertical="top" wrapText="1"/>
    </xf>
    <xf numFmtId="0" fontId="25" fillId="5" borderId="0" xfId="0" applyFont="1" applyFill="1" applyBorder="1" applyAlignment="1">
      <alignment vertical="top"/>
    </xf>
    <xf numFmtId="49" fontId="21" fillId="0" borderId="1" xfId="0" applyNumberFormat="1" applyFont="1" applyBorder="1" applyAlignment="1">
      <alignment horizontal="left" vertical="top"/>
    </xf>
    <xf numFmtId="0" fontId="26" fillId="5" borderId="12" xfId="0" applyFont="1" applyFill="1" applyBorder="1" applyAlignment="1">
      <alignment vertical="top" wrapText="1"/>
    </xf>
    <xf numFmtId="0" fontId="30" fillId="0" borderId="0" xfId="0" applyFont="1" applyFill="1" applyAlignment="1">
      <alignment horizontal="left" vertical="center"/>
    </xf>
    <xf numFmtId="0" fontId="25" fillId="6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3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</cellXfs>
  <cellStyles count="11">
    <cellStyle name="Currency 2" xfId="5"/>
    <cellStyle name="Normal 2" xfId="1"/>
    <cellStyle name="Normal 3" xfId="3"/>
    <cellStyle name="Normal 3 2" xfId="8"/>
    <cellStyle name="Normal 4" xfId="6"/>
    <cellStyle name="Normál_stateofplay_hun_050809" xfId="2"/>
    <cellStyle name="Percent 2" xfId="4"/>
    <cellStyle name="Standard_Template_Agglomerations" xfId="10"/>
    <cellStyle name="Style 1" xfId="9"/>
    <cellStyle name="Нормален" xfId="0" builtinId="0"/>
    <cellStyle name="Хипервръзка" xfId="7" builtinId="8"/>
  </cellStyles>
  <dxfs count="0"/>
  <tableStyles count="0" defaultTableStyle="TableStyleMedium2" defaultPivotStyle="PivotStyleLight16"/>
  <colors>
    <mruColors>
      <color rgb="FF00FFFF"/>
      <color rgb="FF00FF00"/>
      <color rgb="FFFF99FF"/>
      <color rgb="FFFF33CC"/>
      <color rgb="FFFFCCFF"/>
      <color rgb="FF0000FF"/>
      <color rgb="FF99FF99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evrostroitelstvo.alle.bg/%D1%86%D0%B5%D0%BD%D0%BE%D0%BD%D0%B0%D0%B7%D0%BF%D0%B8%D1%81/" TargetMode="External"/><Relationship Id="rId2" Type="http://schemas.openxmlformats.org/officeDocument/2006/relationships/hyperlink" Target="http://www.fao.org/docrep/r4082e/r4082e06.htm" TargetMode="External"/><Relationship Id="rId1" Type="http://schemas.openxmlformats.org/officeDocument/2006/relationships/hyperlink" Target="http://svemar.net/bg/napoitelni-rezervoari-kanali.html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C3" sqref="C3"/>
    </sheetView>
  </sheetViews>
  <sheetFormatPr defaultRowHeight="12.75" x14ac:dyDescent="0.25"/>
  <cols>
    <col min="1" max="1" width="6.5703125" style="59" customWidth="1"/>
    <col min="2" max="2" width="5" style="59" customWidth="1"/>
    <col min="3" max="3" width="34.28515625" style="59" customWidth="1"/>
    <col min="4" max="4" width="16.5703125" style="59" customWidth="1"/>
    <col min="5" max="5" width="36.28515625" style="60" customWidth="1"/>
    <col min="6" max="6" width="24.28515625" style="61" customWidth="1"/>
    <col min="7" max="7" width="16.5703125" style="45" customWidth="1"/>
    <col min="8" max="8" width="19" style="45" customWidth="1"/>
    <col min="9" max="16384" width="9.140625" style="45"/>
  </cols>
  <sheetData>
    <row r="1" spans="1:8" s="50" customFormat="1" ht="18.75" x14ac:dyDescent="0.25">
      <c r="A1" s="70" t="s">
        <v>390</v>
      </c>
      <c r="B1" s="65"/>
      <c r="C1" s="65"/>
      <c r="D1" s="65"/>
      <c r="E1" s="66"/>
      <c r="F1" s="68"/>
    </row>
    <row r="2" spans="1:8" ht="49.5" customHeight="1" x14ac:dyDescent="0.25">
      <c r="A2" s="72" t="s">
        <v>384</v>
      </c>
      <c r="B2" s="44"/>
      <c r="C2" s="44"/>
      <c r="D2" s="44"/>
      <c r="E2" s="69"/>
      <c r="F2" s="67"/>
    </row>
    <row r="3" spans="1:8" ht="90.75" customHeight="1" x14ac:dyDescent="0.25">
      <c r="A3" s="46" t="s">
        <v>45</v>
      </c>
      <c r="B3" s="46" t="s">
        <v>236</v>
      </c>
      <c r="C3" s="46" t="s">
        <v>391</v>
      </c>
      <c r="D3" s="46" t="s">
        <v>385</v>
      </c>
      <c r="E3" s="46" t="s">
        <v>66</v>
      </c>
      <c r="F3" s="71" t="s">
        <v>386</v>
      </c>
      <c r="G3" s="47"/>
      <c r="H3" s="47"/>
    </row>
    <row r="4" spans="1:8" ht="75" customHeight="1" x14ac:dyDescent="0.25">
      <c r="A4" s="51" t="s">
        <v>316</v>
      </c>
      <c r="B4" s="48">
        <v>8</v>
      </c>
      <c r="C4" s="48" t="s">
        <v>169</v>
      </c>
      <c r="D4" s="48" t="s">
        <v>88</v>
      </c>
      <c r="E4" s="49" t="s">
        <v>185</v>
      </c>
      <c r="F4" s="49" t="s">
        <v>388</v>
      </c>
    </row>
    <row r="5" spans="1:8" s="50" customFormat="1" ht="75" customHeight="1" x14ac:dyDescent="0.25">
      <c r="A5" s="51" t="s">
        <v>317</v>
      </c>
      <c r="B5" s="48">
        <v>8</v>
      </c>
      <c r="C5" s="48" t="s">
        <v>169</v>
      </c>
      <c r="D5" s="48" t="s">
        <v>88</v>
      </c>
      <c r="E5" s="49" t="s">
        <v>234</v>
      </c>
      <c r="F5" s="49" t="s">
        <v>388</v>
      </c>
    </row>
    <row r="6" spans="1:8" ht="75" customHeight="1" x14ac:dyDescent="0.25">
      <c r="A6" s="51" t="s">
        <v>318</v>
      </c>
      <c r="B6" s="48">
        <v>8</v>
      </c>
      <c r="C6" s="48" t="s">
        <v>169</v>
      </c>
      <c r="D6" s="48" t="s">
        <v>88</v>
      </c>
      <c r="E6" s="49" t="s">
        <v>364</v>
      </c>
      <c r="F6" s="49" t="s">
        <v>388</v>
      </c>
    </row>
    <row r="7" spans="1:8" ht="75" customHeight="1" x14ac:dyDescent="0.25">
      <c r="A7" s="51" t="s">
        <v>319</v>
      </c>
      <c r="B7" s="48">
        <v>8</v>
      </c>
      <c r="C7" s="48" t="s">
        <v>169</v>
      </c>
      <c r="D7" s="48" t="s">
        <v>88</v>
      </c>
      <c r="E7" s="49" t="s">
        <v>376</v>
      </c>
      <c r="F7" s="49" t="s">
        <v>387</v>
      </c>
    </row>
    <row r="8" spans="1:8" ht="75" customHeight="1" x14ac:dyDescent="0.25">
      <c r="A8" s="51" t="s">
        <v>351</v>
      </c>
      <c r="B8" s="48">
        <v>8</v>
      </c>
      <c r="C8" s="48" t="s">
        <v>169</v>
      </c>
      <c r="D8" s="48" t="s">
        <v>251</v>
      </c>
      <c r="E8" s="49" t="s">
        <v>229</v>
      </c>
      <c r="F8" s="49" t="s">
        <v>387</v>
      </c>
    </row>
    <row r="9" spans="1:8" s="50" customFormat="1" ht="75" customHeight="1" x14ac:dyDescent="0.25">
      <c r="A9" s="51" t="s">
        <v>287</v>
      </c>
      <c r="B9" s="48" t="s">
        <v>366</v>
      </c>
      <c r="C9" s="48" t="s">
        <v>248</v>
      </c>
      <c r="D9" s="48" t="s">
        <v>184</v>
      </c>
      <c r="E9" s="49" t="s">
        <v>194</v>
      </c>
      <c r="F9" s="49" t="s">
        <v>387</v>
      </c>
      <c r="G9" s="47"/>
      <c r="H9" s="47"/>
    </row>
    <row r="10" spans="1:8" ht="75" customHeight="1" x14ac:dyDescent="0.25">
      <c r="A10" s="51" t="s">
        <v>303</v>
      </c>
      <c r="B10" s="48">
        <v>16</v>
      </c>
      <c r="C10" s="48" t="s">
        <v>176</v>
      </c>
      <c r="D10" s="48" t="s">
        <v>85</v>
      </c>
      <c r="E10" s="49" t="s">
        <v>193</v>
      </c>
      <c r="F10" s="49" t="s">
        <v>387</v>
      </c>
      <c r="G10" s="47"/>
      <c r="H10" s="47"/>
    </row>
    <row r="11" spans="1:8" ht="75" customHeight="1" x14ac:dyDescent="0.25">
      <c r="A11" s="51" t="s">
        <v>342</v>
      </c>
      <c r="B11" s="48"/>
      <c r="C11" s="48" t="s">
        <v>270</v>
      </c>
      <c r="D11" s="48" t="s">
        <v>270</v>
      </c>
      <c r="E11" s="49" t="s">
        <v>218</v>
      </c>
      <c r="F11" s="49" t="s">
        <v>387</v>
      </c>
    </row>
    <row r="12" spans="1:8" s="50" customFormat="1" ht="75" customHeight="1" x14ac:dyDescent="0.25">
      <c r="A12" s="48" t="s">
        <v>361</v>
      </c>
      <c r="B12" s="48">
        <v>14</v>
      </c>
      <c r="C12" s="48" t="s">
        <v>74</v>
      </c>
      <c r="D12" s="48" t="s">
        <v>96</v>
      </c>
      <c r="E12" s="49" t="s">
        <v>232</v>
      </c>
      <c r="F12" s="49" t="s">
        <v>388</v>
      </c>
    </row>
    <row r="13" spans="1:8" ht="75" customHeight="1" x14ac:dyDescent="0.25">
      <c r="A13" s="51" t="s">
        <v>305</v>
      </c>
      <c r="B13" s="48">
        <v>7</v>
      </c>
      <c r="C13" s="48" t="s">
        <v>175</v>
      </c>
      <c r="D13" s="48" t="s">
        <v>91</v>
      </c>
      <c r="E13" s="49" t="s">
        <v>375</v>
      </c>
      <c r="F13" s="49" t="s">
        <v>388</v>
      </c>
    </row>
    <row r="14" spans="1:8" s="50" customFormat="1" ht="75" customHeight="1" x14ac:dyDescent="0.25">
      <c r="A14" s="51" t="s">
        <v>343</v>
      </c>
      <c r="B14" s="48">
        <v>14</v>
      </c>
      <c r="C14" s="48" t="s">
        <v>74</v>
      </c>
      <c r="D14" s="48" t="s">
        <v>251</v>
      </c>
      <c r="E14" s="49" t="s">
        <v>389</v>
      </c>
      <c r="F14" s="49" t="s">
        <v>388</v>
      </c>
    </row>
    <row r="15" spans="1:8" ht="75" customHeight="1" x14ac:dyDescent="0.25">
      <c r="A15" s="51" t="s">
        <v>327</v>
      </c>
      <c r="B15" s="48">
        <v>14</v>
      </c>
      <c r="C15" s="48" t="s">
        <v>74</v>
      </c>
      <c r="D15" s="48" t="s">
        <v>270</v>
      </c>
      <c r="E15" s="49" t="s">
        <v>237</v>
      </c>
      <c r="F15" s="49" t="s">
        <v>387</v>
      </c>
    </row>
    <row r="16" spans="1:8" ht="75" customHeight="1" x14ac:dyDescent="0.25">
      <c r="A16" s="51" t="s">
        <v>325</v>
      </c>
      <c r="B16" s="48">
        <v>20</v>
      </c>
      <c r="C16" s="48" t="s">
        <v>77</v>
      </c>
      <c r="D16" s="48" t="s">
        <v>270</v>
      </c>
      <c r="E16" s="49" t="s">
        <v>238</v>
      </c>
      <c r="F16" s="49" t="s">
        <v>387</v>
      </c>
    </row>
    <row r="17" spans="1:8" ht="75" customHeight="1" x14ac:dyDescent="0.25">
      <c r="A17" s="51" t="s">
        <v>294</v>
      </c>
      <c r="B17" s="48">
        <v>13</v>
      </c>
      <c r="C17" s="48" t="s">
        <v>174</v>
      </c>
      <c r="D17" s="48" t="s">
        <v>89</v>
      </c>
      <c r="E17" s="49" t="s">
        <v>357</v>
      </c>
      <c r="F17" s="49" t="s">
        <v>387</v>
      </c>
    </row>
    <row r="18" spans="1:8" ht="75" customHeight="1" x14ac:dyDescent="0.25">
      <c r="A18" s="51" t="s">
        <v>295</v>
      </c>
      <c r="B18" s="48">
        <v>13</v>
      </c>
      <c r="C18" s="48" t="s">
        <v>174</v>
      </c>
      <c r="D18" s="48" t="s">
        <v>89</v>
      </c>
      <c r="E18" s="49" t="s">
        <v>372</v>
      </c>
      <c r="F18" s="49" t="s">
        <v>387</v>
      </c>
    </row>
    <row r="19" spans="1:8" ht="75" customHeight="1" x14ac:dyDescent="0.25">
      <c r="A19" s="51" t="s">
        <v>296</v>
      </c>
      <c r="B19" s="48">
        <v>13</v>
      </c>
      <c r="C19" s="48" t="s">
        <v>174</v>
      </c>
      <c r="D19" s="48" t="s">
        <v>89</v>
      </c>
      <c r="E19" s="49" t="s">
        <v>183</v>
      </c>
      <c r="F19" s="49" t="s">
        <v>387</v>
      </c>
    </row>
    <row r="20" spans="1:8" ht="75" customHeight="1" x14ac:dyDescent="0.25">
      <c r="A20" s="51" t="s">
        <v>298</v>
      </c>
      <c r="B20" s="48">
        <v>13</v>
      </c>
      <c r="C20" s="48" t="s">
        <v>174</v>
      </c>
      <c r="D20" s="48" t="s">
        <v>89</v>
      </c>
      <c r="E20" s="49" t="s">
        <v>228</v>
      </c>
      <c r="F20" s="49" t="s">
        <v>387</v>
      </c>
    </row>
    <row r="21" spans="1:8" ht="75" customHeight="1" x14ac:dyDescent="0.25">
      <c r="A21" s="51" t="s">
        <v>344</v>
      </c>
      <c r="B21" s="48">
        <v>13</v>
      </c>
      <c r="C21" s="48" t="s">
        <v>174</v>
      </c>
      <c r="D21" s="48" t="s">
        <v>89</v>
      </c>
      <c r="E21" s="53" t="s">
        <v>198</v>
      </c>
      <c r="F21" s="49" t="s">
        <v>387</v>
      </c>
    </row>
    <row r="22" spans="1:8" s="50" customFormat="1" ht="75" customHeight="1" x14ac:dyDescent="0.25">
      <c r="A22" s="51" t="s">
        <v>299</v>
      </c>
      <c r="B22" s="48">
        <v>13</v>
      </c>
      <c r="C22" s="48" t="s">
        <v>174</v>
      </c>
      <c r="D22" s="48" t="s">
        <v>89</v>
      </c>
      <c r="E22" s="49" t="s">
        <v>297</v>
      </c>
      <c r="F22" s="49" t="s">
        <v>388</v>
      </c>
      <c r="G22" s="47"/>
    </row>
    <row r="23" spans="1:8" ht="75" customHeight="1" x14ac:dyDescent="0.25">
      <c r="A23" s="51" t="s">
        <v>365</v>
      </c>
      <c r="B23" s="48">
        <v>21</v>
      </c>
      <c r="C23" s="48" t="s">
        <v>179</v>
      </c>
      <c r="D23" s="48" t="s">
        <v>98</v>
      </c>
      <c r="E23" s="49" t="s">
        <v>204</v>
      </c>
      <c r="F23" s="49" t="s">
        <v>387</v>
      </c>
      <c r="G23" s="47"/>
    </row>
    <row r="24" spans="1:8" ht="75" customHeight="1" x14ac:dyDescent="0.25">
      <c r="A24" s="51" t="s">
        <v>328</v>
      </c>
      <c r="B24" s="48">
        <v>4</v>
      </c>
      <c r="C24" s="48" t="s">
        <v>72</v>
      </c>
      <c r="D24" s="48" t="s">
        <v>94</v>
      </c>
      <c r="E24" s="49" t="s">
        <v>244</v>
      </c>
      <c r="F24" s="49" t="s">
        <v>387</v>
      </c>
      <c r="G24" s="54"/>
    </row>
    <row r="25" spans="1:8" ht="75" customHeight="1" x14ac:dyDescent="0.25">
      <c r="A25" s="51" t="s">
        <v>354</v>
      </c>
      <c r="B25" s="48">
        <v>21</v>
      </c>
      <c r="C25" s="48" t="s">
        <v>179</v>
      </c>
      <c r="D25" s="48" t="s">
        <v>270</v>
      </c>
      <c r="E25" s="49" t="s">
        <v>68</v>
      </c>
      <c r="F25" s="49" t="s">
        <v>387</v>
      </c>
      <c r="G25" s="47"/>
    </row>
    <row r="26" spans="1:8" ht="75" customHeight="1" x14ac:dyDescent="0.25">
      <c r="A26" s="51" t="s">
        <v>329</v>
      </c>
      <c r="B26" s="48">
        <v>21</v>
      </c>
      <c r="C26" s="48" t="s">
        <v>179</v>
      </c>
      <c r="D26" s="48" t="s">
        <v>94</v>
      </c>
      <c r="E26" s="49" t="s">
        <v>235</v>
      </c>
      <c r="F26" s="49" t="s">
        <v>388</v>
      </c>
      <c r="G26" s="54"/>
    </row>
    <row r="27" spans="1:8" ht="75" customHeight="1" x14ac:dyDescent="0.25">
      <c r="A27" s="51" t="s">
        <v>288</v>
      </c>
      <c r="B27" s="48">
        <v>21</v>
      </c>
      <c r="C27" s="48" t="s">
        <v>179</v>
      </c>
      <c r="D27" s="48" t="s">
        <v>184</v>
      </c>
      <c r="E27" s="49" t="s">
        <v>199</v>
      </c>
      <c r="F27" s="49" t="s">
        <v>388</v>
      </c>
      <c r="G27" s="47"/>
    </row>
    <row r="28" spans="1:8" ht="75" customHeight="1" x14ac:dyDescent="0.25">
      <c r="A28" s="51" t="s">
        <v>330</v>
      </c>
      <c r="B28" s="48">
        <v>21</v>
      </c>
      <c r="C28" s="48" t="s">
        <v>179</v>
      </c>
      <c r="D28" s="48" t="s">
        <v>94</v>
      </c>
      <c r="E28" s="49" t="s">
        <v>242</v>
      </c>
      <c r="F28" s="49" t="s">
        <v>387</v>
      </c>
      <c r="G28" s="47"/>
    </row>
    <row r="29" spans="1:8" s="50" customFormat="1" ht="75" customHeight="1" x14ac:dyDescent="0.25">
      <c r="A29" s="51" t="s">
        <v>331</v>
      </c>
      <c r="B29" s="48">
        <v>16</v>
      </c>
      <c r="C29" s="48" t="s">
        <v>176</v>
      </c>
      <c r="D29" s="48" t="s">
        <v>94</v>
      </c>
      <c r="E29" s="49" t="s">
        <v>217</v>
      </c>
      <c r="F29" s="49" t="s">
        <v>388</v>
      </c>
      <c r="G29" s="47"/>
      <c r="H29" s="47"/>
    </row>
    <row r="30" spans="1:8" ht="75" customHeight="1" x14ac:dyDescent="0.25">
      <c r="A30" s="51" t="s">
        <v>326</v>
      </c>
      <c r="B30" s="48">
        <v>24</v>
      </c>
      <c r="C30" s="48" t="s">
        <v>79</v>
      </c>
      <c r="D30" s="48" t="s">
        <v>191</v>
      </c>
      <c r="E30" s="49" t="s">
        <v>226</v>
      </c>
      <c r="F30" s="49" t="s">
        <v>388</v>
      </c>
      <c r="G30" s="47"/>
    </row>
    <row r="31" spans="1:8" ht="75" customHeight="1" x14ac:dyDescent="0.25">
      <c r="A31" s="51" t="s">
        <v>332</v>
      </c>
      <c r="B31" s="48">
        <v>14</v>
      </c>
      <c r="C31" s="48" t="s">
        <v>74</v>
      </c>
      <c r="D31" s="48" t="s">
        <v>94</v>
      </c>
      <c r="E31" s="55" t="s">
        <v>225</v>
      </c>
      <c r="F31" s="49" t="s">
        <v>387</v>
      </c>
      <c r="G31" s="54"/>
    </row>
    <row r="32" spans="1:8" ht="75" customHeight="1" x14ac:dyDescent="0.25">
      <c r="A32" s="51" t="s">
        <v>333</v>
      </c>
      <c r="B32" s="48">
        <v>14</v>
      </c>
      <c r="C32" s="48" t="s">
        <v>74</v>
      </c>
      <c r="D32" s="48" t="s">
        <v>94</v>
      </c>
      <c r="E32" s="55" t="s">
        <v>189</v>
      </c>
      <c r="F32" s="49" t="s">
        <v>387</v>
      </c>
      <c r="G32" s="47"/>
    </row>
    <row r="33" spans="1:8" ht="75" customHeight="1" x14ac:dyDescent="0.25">
      <c r="A33" s="51" t="s">
        <v>350</v>
      </c>
      <c r="B33" s="48">
        <v>14</v>
      </c>
      <c r="C33" s="48" t="s">
        <v>74</v>
      </c>
      <c r="D33" s="48" t="s">
        <v>191</v>
      </c>
      <c r="E33" s="56" t="s">
        <v>252</v>
      </c>
      <c r="F33" s="49" t="s">
        <v>387</v>
      </c>
      <c r="G33" s="47"/>
    </row>
    <row r="34" spans="1:8" ht="75" customHeight="1" x14ac:dyDescent="0.25">
      <c r="A34" s="51" t="s">
        <v>352</v>
      </c>
      <c r="B34" s="48">
        <v>14</v>
      </c>
      <c r="C34" s="48" t="s">
        <v>74</v>
      </c>
      <c r="D34" s="48" t="s">
        <v>251</v>
      </c>
      <c r="E34" s="49" t="s">
        <v>355</v>
      </c>
      <c r="F34" s="49" t="s">
        <v>387</v>
      </c>
      <c r="G34" s="47"/>
    </row>
    <row r="35" spans="1:8" ht="75" customHeight="1" x14ac:dyDescent="0.25">
      <c r="A35" s="51" t="s">
        <v>304</v>
      </c>
      <c r="B35" s="48">
        <v>14</v>
      </c>
      <c r="C35" s="48" t="s">
        <v>74</v>
      </c>
      <c r="D35" s="48" t="s">
        <v>85</v>
      </c>
      <c r="E35" s="49" t="s">
        <v>221</v>
      </c>
      <c r="F35" s="49" t="s">
        <v>387</v>
      </c>
      <c r="G35" s="47"/>
      <c r="H35" s="47"/>
    </row>
    <row r="36" spans="1:8" ht="75" customHeight="1" x14ac:dyDescent="0.25">
      <c r="A36" s="51" t="s">
        <v>306</v>
      </c>
      <c r="B36" s="48">
        <v>14</v>
      </c>
      <c r="C36" s="48" t="s">
        <v>74</v>
      </c>
      <c r="D36" s="48" t="s">
        <v>91</v>
      </c>
      <c r="E36" s="49" t="s">
        <v>201</v>
      </c>
      <c r="F36" s="49" t="s">
        <v>387</v>
      </c>
      <c r="G36" s="47"/>
    </row>
    <row r="37" spans="1:8" ht="75" customHeight="1" x14ac:dyDescent="0.25">
      <c r="A37" s="51" t="s">
        <v>334</v>
      </c>
      <c r="B37" s="48">
        <v>14</v>
      </c>
      <c r="C37" s="48" t="s">
        <v>74</v>
      </c>
      <c r="D37" s="48" t="s">
        <v>94</v>
      </c>
      <c r="E37" s="49" t="s">
        <v>374</v>
      </c>
      <c r="F37" s="49" t="s">
        <v>387</v>
      </c>
      <c r="G37" s="47"/>
    </row>
    <row r="38" spans="1:8" ht="75" customHeight="1" x14ac:dyDescent="0.25">
      <c r="A38" s="51" t="s">
        <v>276</v>
      </c>
      <c r="B38" s="48">
        <v>6</v>
      </c>
      <c r="C38" s="48" t="s">
        <v>233</v>
      </c>
      <c r="D38" s="48" t="s">
        <v>96</v>
      </c>
      <c r="E38" s="49" t="s">
        <v>200</v>
      </c>
      <c r="F38" s="49" t="s">
        <v>388</v>
      </c>
      <c r="G38" s="47"/>
    </row>
    <row r="39" spans="1:8" ht="75" customHeight="1" x14ac:dyDescent="0.25">
      <c r="A39" s="51" t="s">
        <v>277</v>
      </c>
      <c r="B39" s="48">
        <v>6</v>
      </c>
      <c r="C39" s="48" t="s">
        <v>233</v>
      </c>
      <c r="D39" s="48" t="s">
        <v>96</v>
      </c>
      <c r="E39" s="49" t="s">
        <v>227</v>
      </c>
      <c r="F39" s="49" t="s">
        <v>388</v>
      </c>
      <c r="G39" s="47"/>
    </row>
    <row r="40" spans="1:8" ht="75" customHeight="1" x14ac:dyDescent="0.25">
      <c r="A40" s="51" t="s">
        <v>278</v>
      </c>
      <c r="B40" s="48">
        <v>6</v>
      </c>
      <c r="C40" s="48" t="s">
        <v>233</v>
      </c>
      <c r="D40" s="48" t="s">
        <v>96</v>
      </c>
      <c r="E40" s="49" t="s">
        <v>222</v>
      </c>
      <c r="F40" s="49" t="s">
        <v>388</v>
      </c>
      <c r="G40" s="47"/>
    </row>
    <row r="41" spans="1:8" ht="75" customHeight="1" x14ac:dyDescent="0.25">
      <c r="A41" s="51" t="s">
        <v>279</v>
      </c>
      <c r="B41" s="48"/>
      <c r="C41" s="48" t="s">
        <v>249</v>
      </c>
      <c r="D41" s="48" t="s">
        <v>96</v>
      </c>
      <c r="E41" s="49" t="s">
        <v>224</v>
      </c>
      <c r="F41" s="49" t="s">
        <v>387</v>
      </c>
      <c r="G41" s="47"/>
    </row>
    <row r="42" spans="1:8" ht="75" customHeight="1" x14ac:dyDescent="0.25">
      <c r="A42" s="51" t="s">
        <v>280</v>
      </c>
      <c r="B42" s="48">
        <v>6</v>
      </c>
      <c r="C42" s="48" t="s">
        <v>233</v>
      </c>
      <c r="D42" s="48" t="s">
        <v>96</v>
      </c>
      <c r="E42" s="49" t="s">
        <v>223</v>
      </c>
      <c r="F42" s="49" t="s">
        <v>388</v>
      </c>
      <c r="G42" s="47"/>
    </row>
    <row r="43" spans="1:8" ht="75" customHeight="1" x14ac:dyDescent="0.25">
      <c r="A43" s="51" t="s">
        <v>281</v>
      </c>
      <c r="B43" s="48">
        <v>17</v>
      </c>
      <c r="C43" s="48" t="s">
        <v>177</v>
      </c>
      <c r="D43" s="48" t="s">
        <v>96</v>
      </c>
      <c r="E43" s="49" t="s">
        <v>187</v>
      </c>
      <c r="F43" s="49" t="s">
        <v>388</v>
      </c>
      <c r="G43" s="47"/>
    </row>
    <row r="44" spans="1:8" ht="75" customHeight="1" x14ac:dyDescent="0.25">
      <c r="A44" s="51" t="s">
        <v>282</v>
      </c>
      <c r="B44" s="48">
        <v>6</v>
      </c>
      <c r="C44" s="48" t="s">
        <v>233</v>
      </c>
      <c r="D44" s="48" t="s">
        <v>96</v>
      </c>
      <c r="E44" s="49" t="s">
        <v>215</v>
      </c>
      <c r="F44" s="49" t="s">
        <v>388</v>
      </c>
      <c r="G44" s="47"/>
    </row>
    <row r="45" spans="1:8" s="50" customFormat="1" ht="75" customHeight="1" x14ac:dyDescent="0.25">
      <c r="A45" s="51" t="s">
        <v>283</v>
      </c>
      <c r="B45" s="48">
        <v>6</v>
      </c>
      <c r="C45" s="48" t="s">
        <v>233</v>
      </c>
      <c r="D45" s="48" t="s">
        <v>96</v>
      </c>
      <c r="E45" s="49" t="s">
        <v>196</v>
      </c>
      <c r="F45" s="49" t="s">
        <v>387</v>
      </c>
      <c r="G45" s="47"/>
    </row>
    <row r="46" spans="1:8" s="50" customFormat="1" ht="75" customHeight="1" x14ac:dyDescent="0.25">
      <c r="A46" s="51" t="s">
        <v>284</v>
      </c>
      <c r="B46" s="48">
        <v>6</v>
      </c>
      <c r="C46" s="48" t="s">
        <v>233</v>
      </c>
      <c r="D46" s="48" t="s">
        <v>96</v>
      </c>
      <c r="E46" s="49" t="s">
        <v>38</v>
      </c>
      <c r="F46" s="49" t="s">
        <v>388</v>
      </c>
      <c r="G46" s="47"/>
    </row>
    <row r="47" spans="1:8" ht="75" customHeight="1" x14ac:dyDescent="0.25">
      <c r="A47" s="51" t="s">
        <v>339</v>
      </c>
      <c r="B47" s="48">
        <v>21</v>
      </c>
      <c r="C47" s="48" t="s">
        <v>179</v>
      </c>
      <c r="D47" s="48" t="s">
        <v>270</v>
      </c>
      <c r="E47" s="49" t="s">
        <v>243</v>
      </c>
      <c r="F47" s="49" t="s">
        <v>387</v>
      </c>
      <c r="G47" s="47"/>
    </row>
    <row r="48" spans="1:8" ht="75" customHeight="1" x14ac:dyDescent="0.25">
      <c r="A48" s="51" t="s">
        <v>345</v>
      </c>
      <c r="B48" s="48">
        <v>1</v>
      </c>
      <c r="C48" s="48" t="s">
        <v>71</v>
      </c>
      <c r="D48" s="48" t="s">
        <v>80</v>
      </c>
      <c r="E48" s="49" t="s">
        <v>346</v>
      </c>
      <c r="F48" s="49" t="s">
        <v>388</v>
      </c>
      <c r="G48" s="47"/>
      <c r="H48" s="47"/>
    </row>
    <row r="49" spans="1:8" s="50" customFormat="1" ht="75" customHeight="1" x14ac:dyDescent="0.25">
      <c r="A49" s="51" t="s">
        <v>347</v>
      </c>
      <c r="B49" s="48">
        <v>1</v>
      </c>
      <c r="C49" s="48" t="s">
        <v>71</v>
      </c>
      <c r="D49" s="48" t="s">
        <v>80</v>
      </c>
      <c r="E49" s="49" t="s">
        <v>239</v>
      </c>
      <c r="F49" s="49" t="s">
        <v>388</v>
      </c>
      <c r="G49" s="47"/>
    </row>
    <row r="50" spans="1:8" ht="75" customHeight="1" x14ac:dyDescent="0.25">
      <c r="A50" s="51" t="s">
        <v>307</v>
      </c>
      <c r="B50" s="48"/>
      <c r="C50" s="48" t="s">
        <v>251</v>
      </c>
      <c r="D50" s="48" t="s">
        <v>91</v>
      </c>
      <c r="E50" s="49" t="s">
        <v>310</v>
      </c>
      <c r="F50" s="49" t="s">
        <v>387</v>
      </c>
      <c r="G50" s="47"/>
    </row>
    <row r="51" spans="1:8" s="50" customFormat="1" ht="75" customHeight="1" x14ac:dyDescent="0.25">
      <c r="A51" s="51" t="s">
        <v>308</v>
      </c>
      <c r="B51" s="48"/>
      <c r="C51" s="48" t="s">
        <v>251</v>
      </c>
      <c r="D51" s="48" t="s">
        <v>91</v>
      </c>
      <c r="E51" s="49" t="s">
        <v>192</v>
      </c>
      <c r="F51" s="49" t="s">
        <v>387</v>
      </c>
      <c r="G51" s="47"/>
    </row>
    <row r="52" spans="1:8" ht="75" customHeight="1" x14ac:dyDescent="0.25">
      <c r="A52" s="51" t="s">
        <v>293</v>
      </c>
      <c r="B52" s="48"/>
      <c r="C52" s="48" t="s">
        <v>251</v>
      </c>
      <c r="D52" s="48" t="s">
        <v>251</v>
      </c>
      <c r="E52" s="49" t="s">
        <v>370</v>
      </c>
      <c r="F52" s="49" t="s">
        <v>387</v>
      </c>
      <c r="G52" s="47"/>
    </row>
    <row r="53" spans="1:8" ht="75" customHeight="1" x14ac:dyDescent="0.25">
      <c r="A53" s="51" t="s">
        <v>320</v>
      </c>
      <c r="B53" s="48"/>
      <c r="C53" s="48" t="s">
        <v>270</v>
      </c>
      <c r="D53" s="48" t="s">
        <v>270</v>
      </c>
      <c r="E53" s="49" t="s">
        <v>210</v>
      </c>
      <c r="F53" s="49" t="s">
        <v>387</v>
      </c>
      <c r="G53" s="47"/>
    </row>
    <row r="54" spans="1:8" ht="75" customHeight="1" x14ac:dyDescent="0.25">
      <c r="A54" s="51" t="s">
        <v>321</v>
      </c>
      <c r="B54" s="48"/>
      <c r="C54" s="48" t="s">
        <v>270</v>
      </c>
      <c r="D54" s="48" t="s">
        <v>270</v>
      </c>
      <c r="E54" s="49" t="s">
        <v>211</v>
      </c>
      <c r="F54" s="49" t="s">
        <v>387</v>
      </c>
      <c r="G54" s="47"/>
    </row>
    <row r="55" spans="1:8" ht="75" customHeight="1" x14ac:dyDescent="0.25">
      <c r="A55" s="51" t="s">
        <v>290</v>
      </c>
      <c r="B55" s="48"/>
      <c r="C55" s="48" t="s">
        <v>270</v>
      </c>
      <c r="D55" s="48" t="s">
        <v>98</v>
      </c>
      <c r="E55" s="49" t="s">
        <v>373</v>
      </c>
      <c r="F55" s="49" t="s">
        <v>387</v>
      </c>
      <c r="G55" s="47"/>
    </row>
    <row r="56" spans="1:8" ht="75" customHeight="1" x14ac:dyDescent="0.25">
      <c r="A56" s="51" t="s">
        <v>335</v>
      </c>
      <c r="B56" s="48">
        <v>2</v>
      </c>
      <c r="C56" s="48" t="s">
        <v>167</v>
      </c>
      <c r="D56" s="48" t="s">
        <v>94</v>
      </c>
      <c r="E56" s="49" t="s">
        <v>245</v>
      </c>
      <c r="F56" s="49" t="s">
        <v>387</v>
      </c>
      <c r="G56" s="47"/>
    </row>
    <row r="57" spans="1:8" s="50" customFormat="1" ht="75" customHeight="1" x14ac:dyDescent="0.25">
      <c r="A57" s="51" t="s">
        <v>309</v>
      </c>
      <c r="B57" s="48"/>
      <c r="C57" s="48" t="s">
        <v>251</v>
      </c>
      <c r="D57" s="48" t="s">
        <v>91</v>
      </c>
      <c r="E57" s="49" t="s">
        <v>230</v>
      </c>
      <c r="F57" s="49" t="s">
        <v>387</v>
      </c>
      <c r="G57" s="47"/>
    </row>
    <row r="58" spans="1:8" s="50" customFormat="1" ht="75" customHeight="1" x14ac:dyDescent="0.25">
      <c r="A58" s="51" t="s">
        <v>322</v>
      </c>
      <c r="B58" s="48"/>
      <c r="C58" s="48" t="s">
        <v>270</v>
      </c>
      <c r="D58" s="48" t="s">
        <v>270</v>
      </c>
      <c r="E58" s="49" t="s">
        <v>323</v>
      </c>
      <c r="F58" s="49" t="s">
        <v>387</v>
      </c>
      <c r="G58" s="47"/>
      <c r="H58" s="47"/>
    </row>
    <row r="59" spans="1:8" ht="75" customHeight="1" x14ac:dyDescent="0.25">
      <c r="A59" s="51" t="s">
        <v>348</v>
      </c>
      <c r="B59" s="48">
        <v>15</v>
      </c>
      <c r="C59" s="48" t="s">
        <v>75</v>
      </c>
      <c r="D59" s="48" t="s">
        <v>100</v>
      </c>
      <c r="E59" s="49" t="s">
        <v>240</v>
      </c>
      <c r="F59" s="49" t="s">
        <v>388</v>
      </c>
      <c r="G59" s="47"/>
    </row>
    <row r="60" spans="1:8" ht="75" customHeight="1" x14ac:dyDescent="0.25">
      <c r="A60" s="51" t="s">
        <v>349</v>
      </c>
      <c r="B60" s="48">
        <v>15</v>
      </c>
      <c r="C60" s="48" t="s">
        <v>75</v>
      </c>
      <c r="D60" s="48" t="s">
        <v>100</v>
      </c>
      <c r="E60" s="49" t="s">
        <v>253</v>
      </c>
      <c r="F60" s="49" t="s">
        <v>387</v>
      </c>
      <c r="G60" s="47"/>
    </row>
    <row r="61" spans="1:8" ht="75" customHeight="1" x14ac:dyDescent="0.25">
      <c r="A61" s="51" t="s">
        <v>291</v>
      </c>
      <c r="B61" s="48">
        <v>15</v>
      </c>
      <c r="C61" s="48" t="s">
        <v>75</v>
      </c>
      <c r="D61" s="48" t="s">
        <v>100</v>
      </c>
      <c r="E61" s="49" t="s">
        <v>212</v>
      </c>
      <c r="F61" s="49" t="s">
        <v>387</v>
      </c>
      <c r="G61" s="47"/>
    </row>
    <row r="62" spans="1:8" ht="75" customHeight="1" x14ac:dyDescent="0.25">
      <c r="A62" s="51" t="s">
        <v>292</v>
      </c>
      <c r="B62" s="48">
        <v>15</v>
      </c>
      <c r="C62" s="48" t="s">
        <v>75</v>
      </c>
      <c r="D62" s="48" t="s">
        <v>100</v>
      </c>
      <c r="E62" s="49" t="s">
        <v>214</v>
      </c>
      <c r="F62" s="49" t="s">
        <v>387</v>
      </c>
      <c r="G62" s="47"/>
    </row>
    <row r="63" spans="1:8" ht="75" customHeight="1" x14ac:dyDescent="0.25">
      <c r="A63" s="51" t="s">
        <v>363</v>
      </c>
      <c r="B63" s="48">
        <v>23</v>
      </c>
      <c r="C63" s="48" t="s">
        <v>78</v>
      </c>
      <c r="D63" s="48" t="s">
        <v>191</v>
      </c>
      <c r="E63" s="49" t="s">
        <v>202</v>
      </c>
      <c r="F63" s="49" t="s">
        <v>388</v>
      </c>
      <c r="G63" s="47"/>
    </row>
    <row r="64" spans="1:8" ht="75" customHeight="1" x14ac:dyDescent="0.25">
      <c r="A64" s="51" t="s">
        <v>285</v>
      </c>
      <c r="B64" s="48">
        <v>5</v>
      </c>
      <c r="C64" s="48" t="s">
        <v>73</v>
      </c>
      <c r="D64" s="48" t="s">
        <v>96</v>
      </c>
      <c r="E64" s="49" t="s">
        <v>205</v>
      </c>
      <c r="F64" s="49" t="s">
        <v>388</v>
      </c>
      <c r="G64" s="47"/>
    </row>
    <row r="65" spans="1:8" s="50" customFormat="1" ht="75" customHeight="1" x14ac:dyDescent="0.25">
      <c r="A65" s="51" t="s">
        <v>286</v>
      </c>
      <c r="B65" s="48">
        <v>5</v>
      </c>
      <c r="C65" s="48" t="s">
        <v>73</v>
      </c>
      <c r="D65" s="48" t="s">
        <v>96</v>
      </c>
      <c r="E65" s="49" t="s">
        <v>273</v>
      </c>
      <c r="F65" s="49" t="s">
        <v>387</v>
      </c>
      <c r="G65" s="47"/>
    </row>
    <row r="66" spans="1:8" s="50" customFormat="1" ht="75" customHeight="1" x14ac:dyDescent="0.25">
      <c r="A66" s="51" t="s">
        <v>336</v>
      </c>
      <c r="B66" s="48">
        <v>2</v>
      </c>
      <c r="C66" s="48" t="s">
        <v>167</v>
      </c>
      <c r="D66" s="48" t="s">
        <v>94</v>
      </c>
      <c r="E66" s="49" t="s">
        <v>231</v>
      </c>
      <c r="F66" s="49" t="s">
        <v>388</v>
      </c>
      <c r="G66" s="47"/>
      <c r="H66" s="47"/>
    </row>
    <row r="67" spans="1:8" ht="75" customHeight="1" x14ac:dyDescent="0.25">
      <c r="A67" s="51" t="s">
        <v>300</v>
      </c>
      <c r="B67" s="48">
        <v>2</v>
      </c>
      <c r="C67" s="48" t="s">
        <v>167</v>
      </c>
      <c r="D67" s="48" t="s">
        <v>82</v>
      </c>
      <c r="E67" s="49" t="s">
        <v>213</v>
      </c>
      <c r="F67" s="49" t="s">
        <v>387</v>
      </c>
      <c r="G67" s="57"/>
    </row>
    <row r="68" spans="1:8" ht="75" customHeight="1" x14ac:dyDescent="0.25">
      <c r="A68" s="51" t="s">
        <v>337</v>
      </c>
      <c r="B68" s="48">
        <v>3</v>
      </c>
      <c r="C68" s="48" t="s">
        <v>168</v>
      </c>
      <c r="D68" s="48" t="s">
        <v>94</v>
      </c>
      <c r="E68" s="49" t="s">
        <v>241</v>
      </c>
      <c r="F68" s="49" t="s">
        <v>387</v>
      </c>
      <c r="G68" s="47"/>
    </row>
    <row r="69" spans="1:8" ht="75" customHeight="1" x14ac:dyDescent="0.25">
      <c r="A69" s="51" t="s">
        <v>378</v>
      </c>
      <c r="B69" s="48" t="s">
        <v>379</v>
      </c>
      <c r="C69" s="48" t="s">
        <v>248</v>
      </c>
      <c r="D69" s="48" t="s">
        <v>94</v>
      </c>
      <c r="E69" s="52" t="s">
        <v>377</v>
      </c>
      <c r="F69" s="49" t="s">
        <v>387</v>
      </c>
      <c r="G69" s="47"/>
    </row>
    <row r="70" spans="1:8" ht="75" customHeight="1" x14ac:dyDescent="0.25">
      <c r="A70" s="51" t="s">
        <v>301</v>
      </c>
      <c r="B70" s="48" t="s">
        <v>362</v>
      </c>
      <c r="C70" s="48" t="s">
        <v>248</v>
      </c>
      <c r="D70" s="48" t="s">
        <v>82</v>
      </c>
      <c r="E70" s="49" t="s">
        <v>356</v>
      </c>
      <c r="F70" s="49" t="s">
        <v>387</v>
      </c>
      <c r="G70" s="47"/>
    </row>
    <row r="71" spans="1:8" ht="75" customHeight="1" x14ac:dyDescent="0.25">
      <c r="A71" s="51" t="s">
        <v>302</v>
      </c>
      <c r="B71" s="48">
        <v>2</v>
      </c>
      <c r="C71" s="48" t="s">
        <v>167</v>
      </c>
      <c r="D71" s="48" t="s">
        <v>82</v>
      </c>
      <c r="E71" s="49" t="s">
        <v>67</v>
      </c>
      <c r="F71" s="49" t="s">
        <v>387</v>
      </c>
      <c r="G71" s="47"/>
    </row>
    <row r="72" spans="1:8" ht="75" customHeight="1" x14ac:dyDescent="0.25">
      <c r="A72" s="51" t="s">
        <v>338</v>
      </c>
      <c r="B72" s="48">
        <v>21</v>
      </c>
      <c r="C72" s="48" t="s">
        <v>179</v>
      </c>
      <c r="D72" s="48" t="s">
        <v>94</v>
      </c>
      <c r="E72" s="49" t="s">
        <v>206</v>
      </c>
      <c r="F72" s="49" t="s">
        <v>388</v>
      </c>
      <c r="G72" s="47"/>
    </row>
    <row r="73" spans="1:8" s="50" customFormat="1" ht="75" customHeight="1" x14ac:dyDescent="0.25">
      <c r="A73" s="51" t="s">
        <v>359</v>
      </c>
      <c r="B73" s="48">
        <v>7</v>
      </c>
      <c r="C73" s="48" t="s">
        <v>175</v>
      </c>
      <c r="D73" s="48" t="s">
        <v>91</v>
      </c>
      <c r="E73" s="49" t="s">
        <v>216</v>
      </c>
      <c r="F73" s="49" t="s">
        <v>387</v>
      </c>
      <c r="G73" s="47"/>
    </row>
    <row r="74" spans="1:8" s="50" customFormat="1" ht="75" customHeight="1" x14ac:dyDescent="0.25">
      <c r="A74" s="51" t="s">
        <v>311</v>
      </c>
      <c r="B74" s="48">
        <v>7</v>
      </c>
      <c r="C74" s="48" t="s">
        <v>175</v>
      </c>
      <c r="D74" s="48" t="s">
        <v>91</v>
      </c>
      <c r="E74" s="49" t="s">
        <v>195</v>
      </c>
      <c r="F74" s="49" t="s">
        <v>387</v>
      </c>
      <c r="G74" s="47"/>
    </row>
    <row r="75" spans="1:8" s="50" customFormat="1" ht="75" customHeight="1" x14ac:dyDescent="0.25">
      <c r="A75" s="51" t="s">
        <v>360</v>
      </c>
      <c r="B75" s="48">
        <v>7</v>
      </c>
      <c r="C75" s="48" t="s">
        <v>175</v>
      </c>
      <c r="D75" s="48" t="s">
        <v>91</v>
      </c>
      <c r="E75" s="49" t="s">
        <v>203</v>
      </c>
      <c r="F75" s="49" t="s">
        <v>388</v>
      </c>
      <c r="G75" s="47"/>
    </row>
    <row r="76" spans="1:8" s="50" customFormat="1" ht="75" customHeight="1" x14ac:dyDescent="0.25">
      <c r="A76" s="51" t="s">
        <v>324</v>
      </c>
      <c r="B76" s="48"/>
      <c r="C76" s="48" t="s">
        <v>270</v>
      </c>
      <c r="D76" s="48" t="s">
        <v>270</v>
      </c>
      <c r="E76" s="49" t="s">
        <v>197</v>
      </c>
      <c r="F76" s="49" t="s">
        <v>387</v>
      </c>
      <c r="G76" s="47"/>
    </row>
    <row r="77" spans="1:8" ht="75" customHeight="1" x14ac:dyDescent="0.25">
      <c r="A77" s="51" t="s">
        <v>340</v>
      </c>
      <c r="B77" s="48">
        <v>11</v>
      </c>
      <c r="C77" s="48" t="s">
        <v>172</v>
      </c>
      <c r="D77" s="48" t="s">
        <v>84</v>
      </c>
      <c r="E77" s="49" t="s">
        <v>188</v>
      </c>
      <c r="F77" s="49" t="s">
        <v>387</v>
      </c>
      <c r="G77" s="47"/>
    </row>
    <row r="78" spans="1:8" ht="75" customHeight="1" x14ac:dyDescent="0.25">
      <c r="A78" s="51" t="s">
        <v>341</v>
      </c>
      <c r="B78" s="48">
        <v>11</v>
      </c>
      <c r="C78" s="48" t="s">
        <v>172</v>
      </c>
      <c r="D78" s="48" t="s">
        <v>84</v>
      </c>
      <c r="E78" s="49" t="s">
        <v>219</v>
      </c>
      <c r="F78" s="49" t="s">
        <v>387</v>
      </c>
      <c r="G78" s="47"/>
    </row>
    <row r="79" spans="1:8" s="50" customFormat="1" ht="75" customHeight="1" x14ac:dyDescent="0.25">
      <c r="A79" s="51" t="s">
        <v>313</v>
      </c>
      <c r="B79" s="51">
        <v>8</v>
      </c>
      <c r="C79" s="51" t="s">
        <v>169</v>
      </c>
      <c r="D79" s="51" t="s">
        <v>91</v>
      </c>
      <c r="E79" s="56" t="s">
        <v>246</v>
      </c>
      <c r="F79" s="49" t="s">
        <v>387</v>
      </c>
      <c r="G79" s="47"/>
    </row>
    <row r="80" spans="1:8" s="50" customFormat="1" ht="75" customHeight="1" x14ac:dyDescent="0.25">
      <c r="A80" s="51" t="s">
        <v>314</v>
      </c>
      <c r="B80" s="49"/>
      <c r="C80" s="48" t="s">
        <v>251</v>
      </c>
      <c r="D80" s="48" t="s">
        <v>91</v>
      </c>
      <c r="E80" s="49" t="s">
        <v>371</v>
      </c>
      <c r="F80" s="49" t="s">
        <v>387</v>
      </c>
      <c r="G80" s="47"/>
    </row>
    <row r="81" spans="1:8" ht="75" customHeight="1" x14ac:dyDescent="0.25">
      <c r="A81" s="51" t="s">
        <v>353</v>
      </c>
      <c r="B81" s="49">
        <v>23</v>
      </c>
      <c r="C81" s="49" t="s">
        <v>78</v>
      </c>
      <c r="D81" s="48" t="s">
        <v>191</v>
      </c>
      <c r="E81" s="49" t="s">
        <v>220</v>
      </c>
      <c r="F81" s="49" t="s">
        <v>388</v>
      </c>
      <c r="G81" s="47"/>
      <c r="H81" s="47"/>
    </row>
    <row r="82" spans="1:8" s="50" customFormat="1" ht="75" customHeight="1" x14ac:dyDescent="0.25">
      <c r="A82" s="51" t="s">
        <v>315</v>
      </c>
      <c r="B82" s="48">
        <v>7</v>
      </c>
      <c r="C82" s="48" t="s">
        <v>175</v>
      </c>
      <c r="D82" s="48" t="s">
        <v>91</v>
      </c>
      <c r="E82" s="49" t="s">
        <v>255</v>
      </c>
      <c r="F82" s="49" t="s">
        <v>388</v>
      </c>
      <c r="G82" s="47"/>
    </row>
    <row r="83" spans="1:8" s="50" customFormat="1" ht="75" customHeight="1" x14ac:dyDescent="0.25">
      <c r="A83" s="51" t="s">
        <v>289</v>
      </c>
      <c r="B83" s="48">
        <v>16</v>
      </c>
      <c r="C83" s="48" t="s">
        <v>176</v>
      </c>
      <c r="D83" s="51" t="s">
        <v>184</v>
      </c>
      <c r="E83" s="49" t="s">
        <v>247</v>
      </c>
      <c r="F83" s="49" t="s">
        <v>387</v>
      </c>
      <c r="G83" s="47"/>
    </row>
    <row r="84" spans="1:8" s="50" customFormat="1" ht="75" customHeight="1" x14ac:dyDescent="0.25">
      <c r="A84" s="51" t="s">
        <v>312</v>
      </c>
      <c r="B84" s="49"/>
      <c r="C84" s="48" t="s">
        <v>251</v>
      </c>
      <c r="D84" s="48" t="s">
        <v>91</v>
      </c>
      <c r="E84" s="49" t="s">
        <v>254</v>
      </c>
      <c r="F84" s="49" t="s">
        <v>387</v>
      </c>
      <c r="G84" s="47"/>
    </row>
    <row r="85" spans="1:8" s="50" customFormat="1" ht="75" customHeight="1" x14ac:dyDescent="0.25">
      <c r="A85" s="62" t="s">
        <v>367</v>
      </c>
      <c r="B85" s="62">
        <v>1</v>
      </c>
      <c r="C85" s="51" t="s">
        <v>71</v>
      </c>
      <c r="D85" s="51" t="s">
        <v>184</v>
      </c>
      <c r="E85" s="49" t="s">
        <v>358</v>
      </c>
      <c r="F85" s="49" t="s">
        <v>388</v>
      </c>
      <c r="G85" s="47"/>
      <c r="H85" s="47"/>
    </row>
    <row r="86" spans="1:8" s="58" customFormat="1" ht="75" customHeight="1" x14ac:dyDescent="0.25">
      <c r="A86" s="63" t="s">
        <v>380</v>
      </c>
      <c r="B86" s="63">
        <v>14</v>
      </c>
      <c r="C86" s="63" t="s">
        <v>74</v>
      </c>
      <c r="D86" s="63" t="s">
        <v>251</v>
      </c>
      <c r="E86" s="64" t="s">
        <v>381</v>
      </c>
      <c r="F86" s="49" t="s">
        <v>387</v>
      </c>
    </row>
    <row r="87" spans="1:8" ht="75" customHeight="1" x14ac:dyDescent="0.25">
      <c r="A87" s="51" t="s">
        <v>383</v>
      </c>
      <c r="B87" s="51">
        <v>14</v>
      </c>
      <c r="C87" s="51" t="s">
        <v>74</v>
      </c>
      <c r="D87" s="51" t="s">
        <v>251</v>
      </c>
      <c r="E87" s="56" t="s">
        <v>382</v>
      </c>
      <c r="F87" s="49" t="s">
        <v>387</v>
      </c>
      <c r="G87" s="47"/>
    </row>
    <row r="88" spans="1:8" ht="39.75" customHeight="1" x14ac:dyDescent="0.25">
      <c r="G88" s="47"/>
    </row>
    <row r="89" spans="1:8" x14ac:dyDescent="0.25">
      <c r="G89" s="47"/>
    </row>
  </sheetData>
  <autoFilter ref="A3:F88"/>
  <pageMargins left="0.78740157480314965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13" workbookViewId="0">
      <selection activeCell="B13" sqref="B13"/>
    </sheetView>
  </sheetViews>
  <sheetFormatPr defaultRowHeight="15" x14ac:dyDescent="0.25"/>
  <cols>
    <col min="1" max="1" width="8.5703125" customWidth="1"/>
    <col min="2" max="2" width="42.7109375" style="5" customWidth="1"/>
    <col min="3" max="3" width="47.5703125" customWidth="1"/>
    <col min="4" max="4" width="28" customWidth="1"/>
  </cols>
  <sheetData>
    <row r="1" spans="1:4" ht="30" x14ac:dyDescent="0.25">
      <c r="A1" s="35"/>
      <c r="C1" s="19" t="s">
        <v>368</v>
      </c>
    </row>
    <row r="2" spans="1:4" ht="30.75" customHeight="1" x14ac:dyDescent="0.25">
      <c r="A2" s="73"/>
      <c r="B2" s="73"/>
      <c r="C2" s="73"/>
    </row>
    <row r="3" spans="1:4" ht="37.5" customHeight="1" x14ac:dyDescent="0.25">
      <c r="A3" s="36" t="s">
        <v>256</v>
      </c>
      <c r="B3" s="39" t="s">
        <v>80</v>
      </c>
      <c r="C3" s="40" t="s">
        <v>81</v>
      </c>
    </row>
    <row r="4" spans="1:4" ht="21" customHeight="1" x14ac:dyDescent="0.25">
      <c r="A4" s="36" t="s">
        <v>257</v>
      </c>
      <c r="B4" s="39" t="s">
        <v>82</v>
      </c>
      <c r="C4" s="40" t="s">
        <v>83</v>
      </c>
    </row>
    <row r="5" spans="1:4" ht="60" x14ac:dyDescent="0.25">
      <c r="A5" s="36" t="s">
        <v>258</v>
      </c>
      <c r="B5" s="39" t="s">
        <v>85</v>
      </c>
      <c r="C5" s="41" t="s">
        <v>87</v>
      </c>
    </row>
    <row r="6" spans="1:4" ht="45" x14ac:dyDescent="0.25">
      <c r="A6" s="36" t="s">
        <v>259</v>
      </c>
      <c r="B6" s="39" t="s">
        <v>84</v>
      </c>
      <c r="C6" s="40" t="s">
        <v>86</v>
      </c>
    </row>
    <row r="7" spans="1:4" ht="45" x14ac:dyDescent="0.25">
      <c r="A7" s="36" t="s">
        <v>260</v>
      </c>
      <c r="B7" s="39" t="s">
        <v>88</v>
      </c>
      <c r="C7" s="40" t="s">
        <v>102</v>
      </c>
    </row>
    <row r="8" spans="1:4" ht="81.75" customHeight="1" x14ac:dyDescent="0.25">
      <c r="A8" s="36" t="s">
        <v>261</v>
      </c>
      <c r="B8" s="39" t="s">
        <v>89</v>
      </c>
      <c r="C8" s="41" t="s">
        <v>90</v>
      </c>
      <c r="D8" s="34" t="s">
        <v>274</v>
      </c>
    </row>
    <row r="9" spans="1:4" ht="105" x14ac:dyDescent="0.25">
      <c r="A9" s="36" t="s">
        <v>262</v>
      </c>
      <c r="B9" s="39" t="s">
        <v>91</v>
      </c>
      <c r="C9" s="41" t="s">
        <v>92</v>
      </c>
    </row>
    <row r="10" spans="1:4" ht="75" x14ac:dyDescent="0.25">
      <c r="A10" s="36" t="s">
        <v>263</v>
      </c>
      <c r="B10" s="39" t="s">
        <v>186</v>
      </c>
      <c r="C10" s="41" t="s">
        <v>103</v>
      </c>
    </row>
    <row r="11" spans="1:4" ht="45" x14ac:dyDescent="0.25">
      <c r="A11" s="36" t="s">
        <v>264</v>
      </c>
      <c r="B11" s="42" t="s">
        <v>184</v>
      </c>
      <c r="C11" s="41" t="s">
        <v>93</v>
      </c>
      <c r="D11" s="33" t="s">
        <v>208</v>
      </c>
    </row>
    <row r="12" spans="1:4" ht="60" x14ac:dyDescent="0.25">
      <c r="A12" s="36" t="s">
        <v>265</v>
      </c>
      <c r="B12" s="39" t="s">
        <v>94</v>
      </c>
      <c r="C12" s="41" t="s">
        <v>95</v>
      </c>
      <c r="D12" s="33" t="s">
        <v>209</v>
      </c>
    </row>
    <row r="13" spans="1:4" ht="75" x14ac:dyDescent="0.25">
      <c r="A13" s="36" t="s">
        <v>266</v>
      </c>
      <c r="B13" s="39" t="s">
        <v>96</v>
      </c>
      <c r="C13" s="41" t="s">
        <v>97</v>
      </c>
    </row>
    <row r="14" spans="1:4" ht="45" x14ac:dyDescent="0.25">
      <c r="A14" s="36" t="s">
        <v>267</v>
      </c>
      <c r="B14" s="39" t="s">
        <v>98</v>
      </c>
      <c r="C14" s="40" t="s">
        <v>99</v>
      </c>
    </row>
    <row r="15" spans="1:4" ht="90" x14ac:dyDescent="0.25">
      <c r="A15" s="36" t="s">
        <v>268</v>
      </c>
      <c r="B15" s="39" t="s">
        <v>100</v>
      </c>
      <c r="C15" s="41" t="s">
        <v>101</v>
      </c>
    </row>
    <row r="16" spans="1:4" s="28" customFormat="1" ht="222" customHeight="1" x14ac:dyDescent="0.25">
      <c r="A16" s="36" t="s">
        <v>269</v>
      </c>
      <c r="B16" s="38" t="s">
        <v>191</v>
      </c>
      <c r="C16" s="31" t="s">
        <v>190</v>
      </c>
      <c r="D16" s="28" t="s">
        <v>207</v>
      </c>
    </row>
    <row r="17" spans="1:4" s="30" customFormat="1" ht="38.25" customHeight="1" x14ac:dyDescent="0.25">
      <c r="A17" s="37" t="s">
        <v>271</v>
      </c>
      <c r="B17" s="43" t="s">
        <v>270</v>
      </c>
      <c r="C17" s="32"/>
      <c r="D17" s="29"/>
    </row>
    <row r="18" spans="1:4" s="30" customFormat="1" ht="62.25" customHeight="1" x14ac:dyDescent="0.25">
      <c r="A18" s="37" t="s">
        <v>272</v>
      </c>
      <c r="B18" s="43" t="s">
        <v>251</v>
      </c>
      <c r="C18" s="32"/>
      <c r="D18" s="30" t="s">
        <v>275</v>
      </c>
    </row>
  </sheetData>
  <mergeCells count="1">
    <mergeCell ref="A2:C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3:Q75"/>
  <sheetViews>
    <sheetView workbookViewId="0">
      <selection activeCell="F28" sqref="F28"/>
    </sheetView>
  </sheetViews>
  <sheetFormatPr defaultRowHeight="15" x14ac:dyDescent="0.25"/>
  <cols>
    <col min="3" max="3" width="39.42578125" bestFit="1" customWidth="1"/>
    <col min="5" max="6" width="9.85546875" bestFit="1" customWidth="1"/>
    <col min="7" max="7" width="9.5703125" bestFit="1" customWidth="1"/>
    <col min="8" max="8" width="9.5703125" customWidth="1"/>
  </cols>
  <sheetData>
    <row r="3" spans="3:14" x14ac:dyDescent="0.25">
      <c r="J3" t="s">
        <v>46</v>
      </c>
      <c r="L3" t="s">
        <v>44</v>
      </c>
      <c r="M3" t="s">
        <v>47</v>
      </c>
      <c r="N3" t="s">
        <v>42</v>
      </c>
    </row>
    <row r="4" spans="3:14" x14ac:dyDescent="0.25">
      <c r="J4">
        <v>2271638</v>
      </c>
      <c r="K4">
        <v>1.95583</v>
      </c>
      <c r="L4">
        <f>+J4*K4</f>
        <v>4442937.7495400002</v>
      </c>
      <c r="M4">
        <v>10560</v>
      </c>
      <c r="N4">
        <f>+L4/M4</f>
        <v>420.73274143371214</v>
      </c>
    </row>
    <row r="6" spans="3:14" x14ac:dyDescent="0.25">
      <c r="C6" t="s">
        <v>48</v>
      </c>
      <c r="E6" t="s">
        <v>49</v>
      </c>
      <c r="F6" t="s">
        <v>50</v>
      </c>
      <c r="G6" t="s">
        <v>43</v>
      </c>
    </row>
    <row r="7" spans="3:14" x14ac:dyDescent="0.25">
      <c r="E7">
        <v>4035</v>
      </c>
      <c r="F7" s="8">
        <f>7.68*1000000*1.45</f>
        <v>11136000</v>
      </c>
      <c r="G7" s="11">
        <f>+F7/E7</f>
        <v>2759.8513011152418</v>
      </c>
      <c r="H7" s="11"/>
    </row>
    <row r="9" spans="3:14" ht="45" x14ac:dyDescent="0.25">
      <c r="C9" t="s">
        <v>51</v>
      </c>
      <c r="E9" s="5" t="s">
        <v>54</v>
      </c>
      <c r="G9" s="5" t="s">
        <v>55</v>
      </c>
      <c r="H9" s="5"/>
      <c r="I9" s="5" t="s">
        <v>56</v>
      </c>
      <c r="J9" s="5" t="s">
        <v>57</v>
      </c>
    </row>
    <row r="10" spans="3:14" x14ac:dyDescent="0.25">
      <c r="C10" t="s">
        <v>52</v>
      </c>
      <c r="E10">
        <v>2.5</v>
      </c>
      <c r="G10">
        <v>7.98</v>
      </c>
      <c r="I10" s="9">
        <f>+G10*1.2</f>
        <v>9.5760000000000005</v>
      </c>
      <c r="J10" s="8">
        <f>+G10*1000000/E10</f>
        <v>3192000</v>
      </c>
    </row>
    <row r="11" spans="3:14" x14ac:dyDescent="0.25">
      <c r="C11" t="s">
        <v>53</v>
      </c>
      <c r="E11">
        <v>2.2999999999999998</v>
      </c>
      <c r="G11">
        <f>+I11/1.2</f>
        <v>6.791666666666667</v>
      </c>
      <c r="I11">
        <v>8.15</v>
      </c>
      <c r="J11" s="8">
        <f>+G11*1000000/E11</f>
        <v>2952898.5507246382</v>
      </c>
    </row>
    <row r="12" spans="3:14" x14ac:dyDescent="0.25">
      <c r="C12" t="s">
        <v>58</v>
      </c>
      <c r="E12">
        <f>+E10+E11</f>
        <v>4.8</v>
      </c>
      <c r="G12" s="9">
        <f>+G10+G11</f>
        <v>14.771666666666668</v>
      </c>
      <c r="I12" s="9"/>
      <c r="J12" s="8">
        <f>+G12*1000000/E12</f>
        <v>3077430.555555556</v>
      </c>
    </row>
    <row r="18" spans="3:17" x14ac:dyDescent="0.25">
      <c r="F18">
        <v>1.95583</v>
      </c>
    </row>
    <row r="19" spans="3:17" x14ac:dyDescent="0.25">
      <c r="F19" s="8">
        <v>5000</v>
      </c>
      <c r="G19" s="8">
        <v>10000</v>
      </c>
      <c r="H19" s="8">
        <v>20000</v>
      </c>
      <c r="I19" s="8">
        <v>25000</v>
      </c>
      <c r="J19" s="8">
        <v>30000</v>
      </c>
      <c r="K19" s="8">
        <v>40000</v>
      </c>
      <c r="L19" s="8">
        <v>50000</v>
      </c>
      <c r="M19" s="8">
        <v>60000</v>
      </c>
      <c r="N19" s="8">
        <v>70000</v>
      </c>
      <c r="O19" s="8">
        <v>80000</v>
      </c>
      <c r="P19" s="8">
        <v>90000</v>
      </c>
      <c r="Q19" s="8">
        <v>100000</v>
      </c>
    </row>
    <row r="20" spans="3:17" x14ac:dyDescent="0.25">
      <c r="F20">
        <v>40</v>
      </c>
      <c r="G20">
        <v>35</v>
      </c>
      <c r="H20">
        <v>32.5</v>
      </c>
      <c r="I20">
        <v>30</v>
      </c>
      <c r="J20">
        <v>29</v>
      </c>
      <c r="K20">
        <v>28.5</v>
      </c>
      <c r="L20">
        <v>28</v>
      </c>
      <c r="M20">
        <f>+L20-3/5</f>
        <v>27.4</v>
      </c>
      <c r="N20">
        <f>+M20-3/5</f>
        <v>26.799999999999997</v>
      </c>
      <c r="O20">
        <f>+N20-3/5</f>
        <v>26.199999999999996</v>
      </c>
      <c r="P20" s="10">
        <f>+O20-3/5</f>
        <v>25.599999999999994</v>
      </c>
      <c r="Q20">
        <v>25</v>
      </c>
    </row>
    <row r="21" spans="3:17" x14ac:dyDescent="0.25">
      <c r="F21">
        <f>+F20*$F$18</f>
        <v>78.233199999999997</v>
      </c>
      <c r="G21">
        <f t="shared" ref="G21:Q21" si="0">+G20*$F$18</f>
        <v>68.454049999999995</v>
      </c>
      <c r="H21">
        <f t="shared" si="0"/>
        <v>63.564475000000002</v>
      </c>
      <c r="I21">
        <f t="shared" si="0"/>
        <v>58.674900000000001</v>
      </c>
      <c r="J21">
        <f t="shared" si="0"/>
        <v>56.719070000000002</v>
      </c>
      <c r="K21">
        <f t="shared" si="0"/>
        <v>55.741154999999999</v>
      </c>
      <c r="L21">
        <f t="shared" si="0"/>
        <v>54.763239999999996</v>
      </c>
      <c r="M21">
        <f t="shared" si="0"/>
        <v>53.589741999999994</v>
      </c>
      <c r="N21">
        <f t="shared" si="0"/>
        <v>52.416243999999992</v>
      </c>
      <c r="O21">
        <f t="shared" si="0"/>
        <v>51.24274599999999</v>
      </c>
      <c r="P21">
        <f t="shared" si="0"/>
        <v>50.069247999999988</v>
      </c>
      <c r="Q21">
        <f t="shared" si="0"/>
        <v>48.89575</v>
      </c>
    </row>
    <row r="22" spans="3:17" x14ac:dyDescent="0.25">
      <c r="F22">
        <f>ROUND(F21,0)</f>
        <v>78</v>
      </c>
      <c r="G22">
        <f t="shared" ref="G22:Q22" si="1">ROUND(G21,0)</f>
        <v>68</v>
      </c>
      <c r="H22">
        <f t="shared" si="1"/>
        <v>64</v>
      </c>
      <c r="I22">
        <f t="shared" si="1"/>
        <v>59</v>
      </c>
      <c r="J22">
        <f t="shared" si="1"/>
        <v>57</v>
      </c>
      <c r="K22">
        <f t="shared" si="1"/>
        <v>56</v>
      </c>
      <c r="L22">
        <f t="shared" si="1"/>
        <v>55</v>
      </c>
      <c r="M22">
        <f t="shared" si="1"/>
        <v>54</v>
      </c>
      <c r="N22">
        <f t="shared" si="1"/>
        <v>52</v>
      </c>
      <c r="O22">
        <f t="shared" si="1"/>
        <v>51</v>
      </c>
      <c r="P22">
        <f t="shared" si="1"/>
        <v>50</v>
      </c>
      <c r="Q22">
        <f t="shared" si="1"/>
        <v>49</v>
      </c>
    </row>
    <row r="24" spans="3:17" x14ac:dyDescent="0.25">
      <c r="C24" t="s">
        <v>59</v>
      </c>
      <c r="D24" t="s">
        <v>60</v>
      </c>
      <c r="E24" t="s">
        <v>61</v>
      </c>
      <c r="F24" t="s">
        <v>62</v>
      </c>
    </row>
    <row r="25" spans="3:17" x14ac:dyDescent="0.25">
      <c r="C25" t="s">
        <v>0</v>
      </c>
      <c r="D25" s="8">
        <v>10000</v>
      </c>
      <c r="E25" s="8">
        <v>3333300</v>
      </c>
      <c r="F25">
        <f t="shared" ref="F25:F36" si="2">+E25/D25</f>
        <v>333.33</v>
      </c>
    </row>
    <row r="26" spans="3:17" x14ac:dyDescent="0.25">
      <c r="C26" t="s">
        <v>1</v>
      </c>
      <c r="D26" s="8">
        <v>16800</v>
      </c>
      <c r="E26" s="8">
        <v>4299211.111111111</v>
      </c>
      <c r="F26">
        <f t="shared" si="2"/>
        <v>255.90542328042326</v>
      </c>
    </row>
    <row r="27" spans="3:17" x14ac:dyDescent="0.25">
      <c r="C27" t="s">
        <v>2</v>
      </c>
      <c r="D27" s="8">
        <v>19600</v>
      </c>
      <c r="E27" s="8">
        <v>5009000</v>
      </c>
      <c r="F27">
        <f t="shared" si="2"/>
        <v>255.5612244897959</v>
      </c>
    </row>
    <row r="28" spans="3:17" x14ac:dyDescent="0.25">
      <c r="C28" t="s">
        <v>3</v>
      </c>
      <c r="D28" s="8">
        <v>88000</v>
      </c>
      <c r="E28" s="8">
        <v>29333300</v>
      </c>
      <c r="F28">
        <f t="shared" si="2"/>
        <v>333.33295454545453</v>
      </c>
    </row>
    <row r="29" spans="3:17" x14ac:dyDescent="0.25">
      <c r="C29" t="s">
        <v>7</v>
      </c>
      <c r="D29" s="8">
        <v>500</v>
      </c>
      <c r="E29" s="8">
        <v>1611100</v>
      </c>
      <c r="F29">
        <f t="shared" si="2"/>
        <v>3222.2</v>
      </c>
    </row>
    <row r="30" spans="3:17" x14ac:dyDescent="0.25">
      <c r="D30" s="8"/>
      <c r="E30" s="8"/>
    </row>
    <row r="31" spans="3:17" x14ac:dyDescent="0.25">
      <c r="C31" t="s">
        <v>65</v>
      </c>
      <c r="D31" s="8">
        <v>33552</v>
      </c>
      <c r="E31" s="8">
        <v>10811000</v>
      </c>
      <c r="F31">
        <f t="shared" si="2"/>
        <v>322.21626132570339</v>
      </c>
    </row>
    <row r="32" spans="3:17" x14ac:dyDescent="0.25">
      <c r="D32" s="8"/>
      <c r="E32" s="8"/>
    </row>
    <row r="33" spans="3:6" x14ac:dyDescent="0.25">
      <c r="C33" t="s">
        <v>4</v>
      </c>
      <c r="D33" s="8">
        <v>2190</v>
      </c>
      <c r="E33" s="8">
        <v>4282700</v>
      </c>
      <c r="F33">
        <f t="shared" si="2"/>
        <v>1955.5707762557079</v>
      </c>
    </row>
    <row r="34" spans="3:6" x14ac:dyDescent="0.25">
      <c r="D34" s="8"/>
      <c r="E34" s="8"/>
    </row>
    <row r="35" spans="3:6" x14ac:dyDescent="0.25">
      <c r="C35" t="s">
        <v>6</v>
      </c>
      <c r="D35" s="8">
        <v>30393</v>
      </c>
      <c r="E35" s="8">
        <v>8443000</v>
      </c>
      <c r="F35">
        <f t="shared" si="2"/>
        <v>277.7942289342941</v>
      </c>
    </row>
    <row r="36" spans="3:6" x14ac:dyDescent="0.25">
      <c r="D36" s="12">
        <f>SUM(D25:D35)</f>
        <v>201035</v>
      </c>
      <c r="E36" s="12">
        <f>SUM(E25:E35)</f>
        <v>67122611.111111104</v>
      </c>
      <c r="F36" s="13">
        <f t="shared" si="2"/>
        <v>333.88519964738032</v>
      </c>
    </row>
    <row r="37" spans="3:6" x14ac:dyDescent="0.25">
      <c r="D37" s="8"/>
      <c r="E37" s="8"/>
    </row>
    <row r="38" spans="3:6" x14ac:dyDescent="0.25">
      <c r="D38" s="8"/>
      <c r="E38" s="8"/>
    </row>
    <row r="39" spans="3:6" x14ac:dyDescent="0.25">
      <c r="C39" t="s">
        <v>63</v>
      </c>
      <c r="D39" t="s">
        <v>60</v>
      </c>
      <c r="E39" t="s">
        <v>61</v>
      </c>
      <c r="F39" t="s">
        <v>62</v>
      </c>
    </row>
    <row r="40" spans="3:6" x14ac:dyDescent="0.25">
      <c r="D40" s="8"/>
      <c r="E40" s="8"/>
    </row>
    <row r="41" spans="3:6" x14ac:dyDescent="0.25">
      <c r="D41" s="8"/>
      <c r="E41" s="8"/>
    </row>
    <row r="42" spans="3:6" x14ac:dyDescent="0.25">
      <c r="C42" t="s">
        <v>7</v>
      </c>
      <c r="D42" s="8">
        <v>9000</v>
      </c>
      <c r="E42" s="8">
        <v>3150000</v>
      </c>
      <c r="F42">
        <f>+E42/D42</f>
        <v>350</v>
      </c>
    </row>
    <row r="43" spans="3:6" x14ac:dyDescent="0.25">
      <c r="C43" t="s">
        <v>2</v>
      </c>
      <c r="D43" s="8">
        <v>12500</v>
      </c>
      <c r="E43" s="8">
        <v>4035000</v>
      </c>
      <c r="F43">
        <f>+E43/D43</f>
        <v>322.8</v>
      </c>
    </row>
    <row r="44" spans="3:6" x14ac:dyDescent="0.25">
      <c r="C44" t="s">
        <v>4</v>
      </c>
      <c r="D44" s="8">
        <v>4564</v>
      </c>
      <c r="E44" s="8">
        <v>2003000</v>
      </c>
      <c r="F44">
        <f>+E44/D44</f>
        <v>438.86941279579315</v>
      </c>
    </row>
    <row r="45" spans="3:6" x14ac:dyDescent="0.25">
      <c r="C45" t="s">
        <v>5</v>
      </c>
      <c r="D45" s="8">
        <v>12000</v>
      </c>
      <c r="E45" s="8">
        <v>4933300</v>
      </c>
      <c r="F45">
        <f>+E45/D45</f>
        <v>411.10833333333335</v>
      </c>
    </row>
    <row r="46" spans="3:6" x14ac:dyDescent="0.25">
      <c r="C46" t="s">
        <v>8</v>
      </c>
      <c r="D46" s="8">
        <v>14000</v>
      </c>
      <c r="E46" s="8">
        <v>3577777.7777777771</v>
      </c>
      <c r="F46">
        <f>+E46/D46</f>
        <v>255.55555555555551</v>
      </c>
    </row>
    <row r="47" spans="3:6" x14ac:dyDescent="0.25">
      <c r="D47" s="8"/>
      <c r="E47" s="8"/>
    </row>
    <row r="48" spans="3:6" x14ac:dyDescent="0.25">
      <c r="C48" t="s">
        <v>64</v>
      </c>
      <c r="D48" s="8" t="s">
        <v>60</v>
      </c>
      <c r="E48" s="8" t="s">
        <v>61</v>
      </c>
      <c r="F48" t="s">
        <v>62</v>
      </c>
    </row>
    <row r="49" spans="3:6" x14ac:dyDescent="0.25">
      <c r="C49" t="s">
        <v>0</v>
      </c>
      <c r="D49" s="8">
        <v>11300</v>
      </c>
      <c r="E49" s="8">
        <v>4645600</v>
      </c>
      <c r="F49">
        <f t="shared" ref="F49:F54" si="3">+E49/D49</f>
        <v>411.11504424778764</v>
      </c>
    </row>
    <row r="50" spans="3:6" x14ac:dyDescent="0.25">
      <c r="D50" s="8"/>
      <c r="E50" s="8"/>
    </row>
    <row r="51" spans="3:6" x14ac:dyDescent="0.25">
      <c r="C51" t="s">
        <v>7</v>
      </c>
      <c r="D51" s="8">
        <v>2500</v>
      </c>
      <c r="E51" s="8">
        <v>875000</v>
      </c>
      <c r="F51">
        <f t="shared" si="3"/>
        <v>350</v>
      </c>
    </row>
    <row r="52" spans="3:6" x14ac:dyDescent="0.25">
      <c r="C52" t="s">
        <v>3</v>
      </c>
      <c r="D52" s="8">
        <v>1069</v>
      </c>
      <c r="E52" s="8">
        <v>439500</v>
      </c>
      <c r="F52">
        <f t="shared" si="3"/>
        <v>411.13189897100091</v>
      </c>
    </row>
    <row r="53" spans="3:6" x14ac:dyDescent="0.25">
      <c r="D53" s="8"/>
      <c r="E53" s="8"/>
    </row>
    <row r="54" spans="3:6" x14ac:dyDescent="0.25">
      <c r="D54" s="12">
        <f>SUM(D40:D46,D49:D53)</f>
        <v>66933</v>
      </c>
      <c r="E54" s="12">
        <f>SUM(E40:E46,E49:E53)</f>
        <v>23659177.777777776</v>
      </c>
      <c r="F54" s="13">
        <f t="shared" si="3"/>
        <v>353.47553191665958</v>
      </c>
    </row>
    <row r="55" spans="3:6" x14ac:dyDescent="0.25">
      <c r="D55" s="8"/>
      <c r="E55" s="8"/>
      <c r="F55" s="13"/>
    </row>
    <row r="56" spans="3:6" x14ac:dyDescent="0.25">
      <c r="D56" s="8"/>
      <c r="E56" s="8"/>
    </row>
    <row r="57" spans="3:6" x14ac:dyDescent="0.25">
      <c r="D57" s="8"/>
      <c r="E57" s="8"/>
    </row>
    <row r="58" spans="3:6" x14ac:dyDescent="0.25">
      <c r="D58" s="8"/>
      <c r="E58" s="8"/>
    </row>
    <row r="59" spans="3:6" x14ac:dyDescent="0.25">
      <c r="D59" s="8"/>
      <c r="E59" s="8"/>
    </row>
    <row r="60" spans="3:6" x14ac:dyDescent="0.25">
      <c r="D60" s="8"/>
      <c r="E60" s="8"/>
    </row>
    <row r="61" spans="3:6" x14ac:dyDescent="0.25">
      <c r="D61" s="8"/>
      <c r="E61" s="8"/>
    </row>
    <row r="62" spans="3:6" x14ac:dyDescent="0.25">
      <c r="D62" s="8"/>
      <c r="E62" s="8"/>
    </row>
    <row r="63" spans="3:6" x14ac:dyDescent="0.25">
      <c r="D63" s="8"/>
      <c r="E63" s="8"/>
    </row>
    <row r="64" spans="3:6" x14ac:dyDescent="0.25">
      <c r="D64" s="8"/>
      <c r="E64" s="8"/>
    </row>
    <row r="65" spans="4:5" x14ac:dyDescent="0.25">
      <c r="D65" s="8"/>
      <c r="E65" s="8"/>
    </row>
    <row r="66" spans="4:5" x14ac:dyDescent="0.25">
      <c r="D66" s="8"/>
      <c r="E66" s="8"/>
    </row>
    <row r="67" spans="4:5" x14ac:dyDescent="0.25">
      <c r="D67" s="8"/>
      <c r="E67" s="8"/>
    </row>
    <row r="68" spans="4:5" x14ac:dyDescent="0.25">
      <c r="D68" s="8"/>
      <c r="E68" s="8"/>
    </row>
    <row r="69" spans="4:5" x14ac:dyDescent="0.25">
      <c r="D69" s="8"/>
      <c r="E69" s="8"/>
    </row>
    <row r="70" spans="4:5" x14ac:dyDescent="0.25">
      <c r="D70" s="8"/>
      <c r="E70" s="8"/>
    </row>
    <row r="71" spans="4:5" x14ac:dyDescent="0.25">
      <c r="D71" s="8"/>
      <c r="E71" s="8"/>
    </row>
    <row r="72" spans="4:5" x14ac:dyDescent="0.25">
      <c r="D72" s="8"/>
      <c r="E72" s="8"/>
    </row>
    <row r="73" spans="4:5" x14ac:dyDescent="0.25">
      <c r="D73" s="8"/>
      <c r="E73" s="8"/>
    </row>
    <row r="74" spans="4:5" x14ac:dyDescent="0.25">
      <c r="D74" s="8"/>
      <c r="E74" s="8"/>
    </row>
    <row r="75" spans="4:5" x14ac:dyDescent="0.25">
      <c r="D75" s="8"/>
      <c r="E75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D39"/>
  <sheetViews>
    <sheetView topLeftCell="A4" workbookViewId="0">
      <selection activeCell="F28" sqref="F28"/>
    </sheetView>
  </sheetViews>
  <sheetFormatPr defaultRowHeight="15" x14ac:dyDescent="0.25"/>
  <cols>
    <col min="2" max="2" width="49" customWidth="1"/>
    <col min="3" max="3" width="11.140625" customWidth="1"/>
    <col min="4" max="4" width="16.140625" customWidth="1"/>
  </cols>
  <sheetData>
    <row r="3" spans="2:4" ht="30" x14ac:dyDescent="0.25">
      <c r="B3" s="5" t="s">
        <v>37</v>
      </c>
      <c r="C3" s="2" t="s">
        <v>36</v>
      </c>
    </row>
    <row r="5" spans="2:4" x14ac:dyDescent="0.25">
      <c r="B5" t="s">
        <v>10</v>
      </c>
      <c r="C5" s="2" t="s">
        <v>9</v>
      </c>
    </row>
    <row r="6" spans="2:4" x14ac:dyDescent="0.25">
      <c r="C6" s="5" t="s">
        <v>31</v>
      </c>
      <c r="D6" t="s">
        <v>34</v>
      </c>
    </row>
    <row r="7" spans="2:4" ht="47.25" x14ac:dyDescent="0.25">
      <c r="B7" s="5" t="s">
        <v>30</v>
      </c>
      <c r="C7" s="5">
        <v>1600</v>
      </c>
      <c r="D7">
        <f>+C7/20</f>
        <v>80</v>
      </c>
    </row>
    <row r="8" spans="2:4" ht="45" x14ac:dyDescent="0.25">
      <c r="B8" s="5" t="s">
        <v>32</v>
      </c>
      <c r="C8" s="5">
        <v>2800</v>
      </c>
      <c r="D8">
        <f>+C8/50</f>
        <v>56</v>
      </c>
    </row>
    <row r="9" spans="2:4" ht="45" x14ac:dyDescent="0.25">
      <c r="B9" s="5" t="s">
        <v>33</v>
      </c>
      <c r="C9" s="5">
        <v>4550</v>
      </c>
      <c r="D9">
        <f>+C9/100</f>
        <v>45.5</v>
      </c>
    </row>
    <row r="10" spans="2:4" x14ac:dyDescent="0.25">
      <c r="C10" s="6" t="s">
        <v>35</v>
      </c>
    </row>
    <row r="11" spans="2:4" x14ac:dyDescent="0.25">
      <c r="C11" s="2"/>
    </row>
    <row r="12" spans="2:4" x14ac:dyDescent="0.25">
      <c r="B12" s="5" t="s">
        <v>39</v>
      </c>
      <c r="C12" s="7">
        <v>5</v>
      </c>
      <c r="D12" s="2" t="s">
        <v>40</v>
      </c>
    </row>
    <row r="14" spans="2:4" ht="30" x14ac:dyDescent="0.25">
      <c r="B14" s="5" t="s">
        <v>41</v>
      </c>
      <c r="C14">
        <v>2.19</v>
      </c>
    </row>
    <row r="20" spans="2:2" x14ac:dyDescent="0.25">
      <c r="B20" s="1" t="s">
        <v>28</v>
      </c>
    </row>
    <row r="21" spans="2:2" ht="25.5" x14ac:dyDescent="0.25">
      <c r="B21" s="3" t="s">
        <v>11</v>
      </c>
    </row>
    <row r="22" spans="2:2" x14ac:dyDescent="0.25">
      <c r="B22" s="3" t="s">
        <v>12</v>
      </c>
    </row>
    <row r="23" spans="2:2" x14ac:dyDescent="0.25">
      <c r="B23" s="3" t="s">
        <v>13</v>
      </c>
    </row>
    <row r="24" spans="2:2" x14ac:dyDescent="0.25">
      <c r="B24" s="3" t="s">
        <v>14</v>
      </c>
    </row>
    <row r="25" spans="2:2" ht="25.5" x14ac:dyDescent="0.25">
      <c r="B25" s="3" t="s">
        <v>15</v>
      </c>
    </row>
    <row r="26" spans="2:2" x14ac:dyDescent="0.25">
      <c r="B26" s="3" t="s">
        <v>16</v>
      </c>
    </row>
    <row r="27" spans="2:2" x14ac:dyDescent="0.25">
      <c r="B27" s="3" t="s">
        <v>17</v>
      </c>
    </row>
    <row r="28" spans="2:2" x14ac:dyDescent="0.25">
      <c r="B28" s="3" t="s">
        <v>18</v>
      </c>
    </row>
    <row r="30" spans="2:2" ht="25.5" x14ac:dyDescent="0.25">
      <c r="B30" s="4" t="s">
        <v>29</v>
      </c>
    </row>
    <row r="31" spans="2:2" x14ac:dyDescent="0.25">
      <c r="B31" s="3" t="s">
        <v>19</v>
      </c>
    </row>
    <row r="32" spans="2:2" x14ac:dyDescent="0.25">
      <c r="B32" s="3" t="s">
        <v>20</v>
      </c>
    </row>
    <row r="33" spans="2:2" x14ac:dyDescent="0.25">
      <c r="B33" s="3" t="s">
        <v>21</v>
      </c>
    </row>
    <row r="34" spans="2:2" x14ac:dyDescent="0.25">
      <c r="B34" s="3" t="s">
        <v>22</v>
      </c>
    </row>
    <row r="35" spans="2:2" x14ac:dyDescent="0.25">
      <c r="B35" s="3" t="s">
        <v>23</v>
      </c>
    </row>
    <row r="36" spans="2:2" ht="38.25" x14ac:dyDescent="0.25">
      <c r="B36" s="3" t="s">
        <v>24</v>
      </c>
    </row>
    <row r="37" spans="2:2" x14ac:dyDescent="0.25">
      <c r="B37" s="3" t="s">
        <v>25</v>
      </c>
    </row>
    <row r="38" spans="2:2" x14ac:dyDescent="0.25">
      <c r="B38" s="3" t="s">
        <v>26</v>
      </c>
    </row>
    <row r="39" spans="2:2" x14ac:dyDescent="0.25">
      <c r="B39" s="3" t="s">
        <v>27</v>
      </c>
    </row>
  </sheetData>
  <hyperlinks>
    <hyperlink ref="C5" r:id="rId1"/>
    <hyperlink ref="C3" r:id="rId2" location="TopOfPage"/>
    <hyperlink ref="D12" r:id="rId3"/>
  </hyperlinks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0" workbookViewId="0">
      <selection activeCell="B4" sqref="B4:B8"/>
    </sheetView>
  </sheetViews>
  <sheetFormatPr defaultRowHeight="15" x14ac:dyDescent="0.25"/>
  <cols>
    <col min="1" max="1" width="13.5703125" customWidth="1"/>
    <col min="2" max="2" width="13.28515625" customWidth="1"/>
    <col min="3" max="3" width="13.85546875" customWidth="1"/>
    <col min="4" max="4" width="14" customWidth="1"/>
    <col min="5" max="5" width="13.7109375" customWidth="1"/>
    <col min="6" max="6" width="12.5703125" customWidth="1"/>
    <col min="7" max="7" width="11.85546875" customWidth="1"/>
    <col min="8" max="8" width="13.140625" customWidth="1"/>
    <col min="9" max="9" width="13.28515625" customWidth="1"/>
    <col min="10" max="10" width="15" customWidth="1"/>
    <col min="11" max="12" width="15.140625" customWidth="1"/>
  </cols>
  <sheetData>
    <row r="1" spans="1:12" ht="31.5" customHeight="1" x14ac:dyDescent="0.25">
      <c r="J1" s="77" t="s">
        <v>164</v>
      </c>
      <c r="K1" s="78"/>
      <c r="L1" s="78"/>
    </row>
    <row r="2" spans="1:12" ht="24.75" customHeight="1" thickBot="1" x14ac:dyDescent="0.3">
      <c r="A2" s="79" t="s">
        <v>165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44.75" thickBot="1" x14ac:dyDescent="0.3">
      <c r="A3" s="15" t="s">
        <v>104</v>
      </c>
      <c r="B3" s="16" t="s">
        <v>105</v>
      </c>
      <c r="C3" s="16" t="s">
        <v>106</v>
      </c>
      <c r="D3" s="16" t="s">
        <v>107</v>
      </c>
      <c r="E3" s="16" t="s">
        <v>108</v>
      </c>
      <c r="F3" s="16" t="s">
        <v>109</v>
      </c>
      <c r="G3" s="16" t="s">
        <v>110</v>
      </c>
      <c r="H3" s="16" t="s">
        <v>111</v>
      </c>
      <c r="I3" s="16" t="s">
        <v>112</v>
      </c>
      <c r="J3" s="16" t="s">
        <v>113</v>
      </c>
      <c r="K3" s="16" t="s">
        <v>114</v>
      </c>
      <c r="L3" s="16" t="s">
        <v>115</v>
      </c>
    </row>
    <row r="4" spans="1:12" ht="24.75" thickBot="1" x14ac:dyDescent="0.3">
      <c r="A4" s="74" t="s">
        <v>116</v>
      </c>
      <c r="B4" s="74" t="s">
        <v>117</v>
      </c>
      <c r="C4" s="74" t="s">
        <v>118</v>
      </c>
      <c r="D4" s="17" t="s">
        <v>119</v>
      </c>
      <c r="E4" s="17">
        <v>250</v>
      </c>
      <c r="F4" s="17">
        <v>180</v>
      </c>
      <c r="G4" s="17">
        <v>0</v>
      </c>
      <c r="H4" s="74" t="s">
        <v>120</v>
      </c>
      <c r="I4" s="74" t="s">
        <v>121</v>
      </c>
      <c r="J4" s="74">
        <v>53</v>
      </c>
      <c r="K4" s="74">
        <v>25</v>
      </c>
      <c r="L4" s="74">
        <v>0</v>
      </c>
    </row>
    <row r="5" spans="1:12" ht="36.75" thickBot="1" x14ac:dyDescent="0.3">
      <c r="A5" s="75"/>
      <c r="B5" s="75"/>
      <c r="C5" s="75"/>
      <c r="D5" s="17" t="s">
        <v>122</v>
      </c>
      <c r="E5" s="17">
        <v>2000</v>
      </c>
      <c r="F5" s="17">
        <v>1300</v>
      </c>
      <c r="G5" s="17">
        <v>0</v>
      </c>
      <c r="H5" s="75"/>
      <c r="I5" s="75"/>
      <c r="J5" s="75"/>
      <c r="K5" s="75"/>
      <c r="L5" s="75"/>
    </row>
    <row r="6" spans="1:12" ht="120.75" thickBot="1" x14ac:dyDescent="0.3">
      <c r="A6" s="75"/>
      <c r="B6" s="75"/>
      <c r="C6" s="75"/>
      <c r="D6" s="17" t="s">
        <v>123</v>
      </c>
      <c r="E6" s="17">
        <v>50000</v>
      </c>
      <c r="F6" s="17">
        <v>20000</v>
      </c>
      <c r="G6" s="17">
        <v>0</v>
      </c>
      <c r="H6" s="75"/>
      <c r="I6" s="75"/>
      <c r="J6" s="75"/>
      <c r="K6" s="75"/>
      <c r="L6" s="75"/>
    </row>
    <row r="7" spans="1:12" ht="84.75" thickBot="1" x14ac:dyDescent="0.3">
      <c r="A7" s="75"/>
      <c r="B7" s="75"/>
      <c r="C7" s="75"/>
      <c r="D7" s="17" t="s">
        <v>124</v>
      </c>
      <c r="E7" s="17">
        <v>4500</v>
      </c>
      <c r="F7" s="17">
        <v>3250</v>
      </c>
      <c r="G7" s="17">
        <v>0</v>
      </c>
      <c r="H7" s="75"/>
      <c r="I7" s="75"/>
      <c r="J7" s="75"/>
      <c r="K7" s="75"/>
      <c r="L7" s="75"/>
    </row>
    <row r="8" spans="1:12" ht="84.75" thickBot="1" x14ac:dyDescent="0.3">
      <c r="A8" s="76"/>
      <c r="B8" s="76"/>
      <c r="C8" s="76"/>
      <c r="D8" s="17" t="s">
        <v>125</v>
      </c>
      <c r="E8" s="17">
        <v>300</v>
      </c>
      <c r="F8" s="17">
        <v>200</v>
      </c>
      <c r="G8" s="17">
        <v>0</v>
      </c>
      <c r="H8" s="76"/>
      <c r="I8" s="76"/>
      <c r="J8" s="76"/>
      <c r="K8" s="76"/>
      <c r="L8" s="76"/>
    </row>
    <row r="9" spans="1:12" ht="15.75" thickBot="1" x14ac:dyDescent="0.3">
      <c r="A9" s="1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24.75" thickBot="1" x14ac:dyDescent="0.3">
      <c r="A10" s="74" t="s">
        <v>116</v>
      </c>
      <c r="B10" s="74" t="s">
        <v>126</v>
      </c>
      <c r="C10" s="74" t="s">
        <v>127</v>
      </c>
      <c r="D10" s="17" t="s">
        <v>119</v>
      </c>
      <c r="E10" s="17">
        <v>130</v>
      </c>
      <c r="F10" s="17">
        <v>70</v>
      </c>
      <c r="G10" s="17">
        <v>0</v>
      </c>
      <c r="H10" s="74" t="s">
        <v>120</v>
      </c>
      <c r="I10" s="74" t="s">
        <v>128</v>
      </c>
      <c r="J10" s="74">
        <v>11</v>
      </c>
      <c r="K10" s="74">
        <v>5</v>
      </c>
      <c r="L10" s="74">
        <v>0</v>
      </c>
    </row>
    <row r="11" spans="1:12" ht="36.75" thickBot="1" x14ac:dyDescent="0.3">
      <c r="A11" s="75"/>
      <c r="B11" s="75"/>
      <c r="C11" s="75"/>
      <c r="D11" s="17" t="s">
        <v>122</v>
      </c>
      <c r="E11" s="17">
        <v>900</v>
      </c>
      <c r="F11" s="17">
        <v>500</v>
      </c>
      <c r="G11" s="17">
        <v>0</v>
      </c>
      <c r="H11" s="75"/>
      <c r="I11" s="75"/>
      <c r="J11" s="75"/>
      <c r="K11" s="75"/>
      <c r="L11" s="75"/>
    </row>
    <row r="12" spans="1:12" ht="36.75" thickBot="1" x14ac:dyDescent="0.3">
      <c r="A12" s="76"/>
      <c r="B12" s="76"/>
      <c r="C12" s="76"/>
      <c r="D12" s="17" t="s">
        <v>129</v>
      </c>
      <c r="E12" s="17">
        <v>11</v>
      </c>
      <c r="F12" s="17">
        <v>5</v>
      </c>
      <c r="G12" s="17">
        <v>0</v>
      </c>
      <c r="H12" s="76"/>
      <c r="I12" s="76"/>
      <c r="J12" s="76"/>
      <c r="K12" s="76"/>
      <c r="L12" s="76"/>
    </row>
    <row r="13" spans="1:12" ht="24.75" thickBot="1" x14ac:dyDescent="0.3">
      <c r="A13" s="74" t="s">
        <v>116</v>
      </c>
      <c r="B13" s="74" t="s">
        <v>130</v>
      </c>
      <c r="C13" s="74" t="s">
        <v>131</v>
      </c>
      <c r="D13" s="17" t="s">
        <v>119</v>
      </c>
      <c r="E13" s="17">
        <v>50</v>
      </c>
      <c r="F13" s="17">
        <v>0</v>
      </c>
      <c r="G13" s="17">
        <v>0</v>
      </c>
      <c r="H13" s="74" t="s">
        <v>132</v>
      </c>
      <c r="I13" s="74" t="s">
        <v>133</v>
      </c>
      <c r="J13" s="74">
        <v>16</v>
      </c>
      <c r="K13" s="74">
        <v>0</v>
      </c>
      <c r="L13" s="74">
        <v>0</v>
      </c>
    </row>
    <row r="14" spans="1:12" ht="36.75" thickBot="1" x14ac:dyDescent="0.3">
      <c r="A14" s="75"/>
      <c r="B14" s="75"/>
      <c r="C14" s="75"/>
      <c r="D14" s="17" t="s">
        <v>122</v>
      </c>
      <c r="E14" s="17">
        <v>300</v>
      </c>
      <c r="F14" s="17">
        <v>0</v>
      </c>
      <c r="G14" s="17">
        <v>0</v>
      </c>
      <c r="H14" s="75"/>
      <c r="I14" s="75"/>
      <c r="J14" s="75"/>
      <c r="K14" s="75"/>
      <c r="L14" s="75"/>
    </row>
    <row r="15" spans="1:12" ht="48.75" thickBot="1" x14ac:dyDescent="0.3">
      <c r="A15" s="76"/>
      <c r="B15" s="76"/>
      <c r="C15" s="76"/>
      <c r="D15" s="17" t="s">
        <v>134</v>
      </c>
      <c r="E15" s="17">
        <v>16</v>
      </c>
      <c r="F15" s="17">
        <v>0</v>
      </c>
      <c r="G15" s="17">
        <v>0</v>
      </c>
      <c r="H15" s="76"/>
      <c r="I15" s="76"/>
      <c r="J15" s="76"/>
      <c r="K15" s="76"/>
      <c r="L15" s="76"/>
    </row>
    <row r="16" spans="1:12" ht="24.75" thickBot="1" x14ac:dyDescent="0.3">
      <c r="A16" s="74" t="s">
        <v>116</v>
      </c>
      <c r="B16" s="74" t="s">
        <v>135</v>
      </c>
      <c r="C16" s="74" t="s">
        <v>136</v>
      </c>
      <c r="D16" s="17" t="s">
        <v>119</v>
      </c>
      <c r="E16" s="17">
        <v>40</v>
      </c>
      <c r="F16" s="17">
        <v>0</v>
      </c>
      <c r="G16" s="17">
        <v>0</v>
      </c>
      <c r="H16" s="74" t="s">
        <v>132</v>
      </c>
      <c r="I16" s="74" t="s">
        <v>133</v>
      </c>
      <c r="J16" s="74">
        <v>7</v>
      </c>
      <c r="K16" s="74">
        <v>0</v>
      </c>
      <c r="L16" s="74">
        <v>0</v>
      </c>
    </row>
    <row r="17" spans="1:12" ht="36.75" thickBot="1" x14ac:dyDescent="0.3">
      <c r="A17" s="75"/>
      <c r="B17" s="75"/>
      <c r="C17" s="75"/>
      <c r="D17" s="17" t="s">
        <v>122</v>
      </c>
      <c r="E17" s="17">
        <v>230</v>
      </c>
      <c r="F17" s="17">
        <v>0</v>
      </c>
      <c r="G17" s="17">
        <v>0</v>
      </c>
      <c r="H17" s="75"/>
      <c r="I17" s="75"/>
      <c r="J17" s="75"/>
      <c r="K17" s="75"/>
      <c r="L17" s="75"/>
    </row>
    <row r="18" spans="1:12" ht="48.75" thickBot="1" x14ac:dyDescent="0.3">
      <c r="A18" s="76"/>
      <c r="B18" s="76"/>
      <c r="C18" s="76"/>
      <c r="D18" s="17" t="s">
        <v>134</v>
      </c>
      <c r="E18" s="17">
        <v>7</v>
      </c>
      <c r="F18" s="17">
        <v>0</v>
      </c>
      <c r="G18" s="17">
        <v>0</v>
      </c>
      <c r="H18" s="76"/>
      <c r="I18" s="76"/>
      <c r="J18" s="76"/>
      <c r="K18" s="76"/>
      <c r="L18" s="76"/>
    </row>
    <row r="19" spans="1:12" ht="24.75" thickBot="1" x14ac:dyDescent="0.3">
      <c r="A19" s="74" t="s">
        <v>116</v>
      </c>
      <c r="B19" s="74" t="s">
        <v>137</v>
      </c>
      <c r="C19" s="74" t="s">
        <v>138</v>
      </c>
      <c r="D19" s="17" t="s">
        <v>119</v>
      </c>
      <c r="E19" s="17">
        <v>600</v>
      </c>
      <c r="F19" s="17">
        <v>450</v>
      </c>
      <c r="G19" s="17">
        <v>200</v>
      </c>
      <c r="H19" s="74" t="s">
        <v>139</v>
      </c>
      <c r="I19" s="74" t="s">
        <v>140</v>
      </c>
      <c r="J19" s="74">
        <v>6000</v>
      </c>
      <c r="K19" s="74">
        <v>3000</v>
      </c>
      <c r="L19" s="74">
        <v>700</v>
      </c>
    </row>
    <row r="20" spans="1:12" ht="36.75" thickBot="1" x14ac:dyDescent="0.3">
      <c r="A20" s="75"/>
      <c r="B20" s="75"/>
      <c r="C20" s="75"/>
      <c r="D20" s="17" t="s">
        <v>122</v>
      </c>
      <c r="E20" s="17">
        <v>4200</v>
      </c>
      <c r="F20" s="17">
        <v>3100</v>
      </c>
      <c r="G20" s="17">
        <v>1000</v>
      </c>
      <c r="H20" s="75"/>
      <c r="I20" s="75"/>
      <c r="J20" s="75"/>
      <c r="K20" s="75"/>
      <c r="L20" s="75"/>
    </row>
    <row r="21" spans="1:12" ht="84.75" thickBot="1" x14ac:dyDescent="0.3">
      <c r="A21" s="76"/>
      <c r="B21" s="76"/>
      <c r="C21" s="76"/>
      <c r="D21" s="17" t="s">
        <v>124</v>
      </c>
      <c r="E21" s="17">
        <v>26000</v>
      </c>
      <c r="F21" s="17">
        <v>20000</v>
      </c>
      <c r="G21" s="17">
        <v>8000</v>
      </c>
      <c r="H21" s="76"/>
      <c r="I21" s="76"/>
      <c r="J21" s="76"/>
      <c r="K21" s="76"/>
      <c r="L21" s="76"/>
    </row>
    <row r="22" spans="1:12" ht="24.75" thickBot="1" x14ac:dyDescent="0.3">
      <c r="A22" s="74" t="s">
        <v>116</v>
      </c>
      <c r="B22" s="74" t="s">
        <v>137</v>
      </c>
      <c r="C22" s="74" t="s">
        <v>141</v>
      </c>
      <c r="D22" s="17" t="s">
        <v>119</v>
      </c>
      <c r="E22" s="17">
        <v>400</v>
      </c>
      <c r="F22" s="17">
        <v>250</v>
      </c>
      <c r="G22" s="17">
        <v>100</v>
      </c>
      <c r="H22" s="74" t="s">
        <v>139</v>
      </c>
      <c r="I22" s="74" t="s">
        <v>140</v>
      </c>
      <c r="J22" s="74">
        <v>2400</v>
      </c>
      <c r="K22" s="74">
        <v>1500</v>
      </c>
      <c r="L22" s="74">
        <v>350</v>
      </c>
    </row>
    <row r="23" spans="1:12" ht="36.75" thickBot="1" x14ac:dyDescent="0.3">
      <c r="A23" s="75"/>
      <c r="B23" s="75"/>
      <c r="C23" s="75"/>
      <c r="D23" s="17" t="s">
        <v>122</v>
      </c>
      <c r="E23" s="17">
        <v>2200</v>
      </c>
      <c r="F23" s="17">
        <v>1100</v>
      </c>
      <c r="G23" s="17">
        <v>300</v>
      </c>
      <c r="H23" s="75"/>
      <c r="I23" s="75"/>
      <c r="J23" s="75"/>
      <c r="K23" s="75"/>
      <c r="L23" s="75"/>
    </row>
    <row r="24" spans="1:12" ht="84.75" thickBot="1" x14ac:dyDescent="0.3">
      <c r="A24" s="76"/>
      <c r="B24" s="76"/>
      <c r="C24" s="76"/>
      <c r="D24" s="17" t="s">
        <v>142</v>
      </c>
      <c r="E24" s="17">
        <v>3500</v>
      </c>
      <c r="F24" s="17">
        <v>1500</v>
      </c>
      <c r="G24" s="17">
        <v>1000</v>
      </c>
      <c r="H24" s="76"/>
      <c r="I24" s="76"/>
      <c r="J24" s="76"/>
      <c r="K24" s="76"/>
      <c r="L24" s="76"/>
    </row>
    <row r="25" spans="1:12" ht="24.75" thickBot="1" x14ac:dyDescent="0.3">
      <c r="A25" s="74" t="s">
        <v>116</v>
      </c>
      <c r="B25" s="74" t="s">
        <v>137</v>
      </c>
      <c r="C25" s="74" t="s">
        <v>143</v>
      </c>
      <c r="D25" s="17" t="s">
        <v>119</v>
      </c>
      <c r="E25" s="17">
        <v>200</v>
      </c>
      <c r="F25" s="17">
        <v>100</v>
      </c>
      <c r="G25" s="17">
        <v>0</v>
      </c>
      <c r="H25" s="74" t="s">
        <v>144</v>
      </c>
      <c r="I25" s="74" t="s">
        <v>140</v>
      </c>
      <c r="J25" s="74">
        <v>1000</v>
      </c>
      <c r="K25" s="74">
        <v>500</v>
      </c>
      <c r="L25" s="74">
        <v>0</v>
      </c>
    </row>
    <row r="26" spans="1:12" ht="36.75" thickBot="1" x14ac:dyDescent="0.3">
      <c r="A26" s="76"/>
      <c r="B26" s="76"/>
      <c r="C26" s="76"/>
      <c r="D26" s="17" t="s">
        <v>122</v>
      </c>
      <c r="E26" s="17">
        <v>1200</v>
      </c>
      <c r="F26" s="17">
        <v>600</v>
      </c>
      <c r="G26" s="17">
        <v>0</v>
      </c>
      <c r="H26" s="76"/>
      <c r="I26" s="76"/>
      <c r="J26" s="76"/>
      <c r="K26" s="76"/>
      <c r="L26" s="76"/>
    </row>
    <row r="27" spans="1:12" ht="108.75" thickBot="1" x14ac:dyDescent="0.3">
      <c r="A27" s="18" t="s">
        <v>145</v>
      </c>
      <c r="B27" s="17" t="s">
        <v>146</v>
      </c>
      <c r="C27" s="17" t="s">
        <v>147</v>
      </c>
      <c r="D27" s="17" t="s">
        <v>148</v>
      </c>
      <c r="E27" s="17">
        <v>15000</v>
      </c>
      <c r="F27" s="17">
        <v>12000</v>
      </c>
      <c r="G27" s="17">
        <v>3000</v>
      </c>
      <c r="H27" s="17" t="s">
        <v>149</v>
      </c>
      <c r="I27" s="17" t="s">
        <v>133</v>
      </c>
      <c r="J27" s="17"/>
      <c r="K27" s="17"/>
      <c r="L27" s="17"/>
    </row>
    <row r="28" spans="1:12" ht="84.75" thickBot="1" x14ac:dyDescent="0.3">
      <c r="A28" s="18" t="s">
        <v>116</v>
      </c>
      <c r="B28" s="17" t="s">
        <v>150</v>
      </c>
      <c r="C28" s="17" t="s">
        <v>151</v>
      </c>
      <c r="D28" s="17" t="s">
        <v>152</v>
      </c>
      <c r="E28" s="17">
        <v>250</v>
      </c>
      <c r="F28" s="17">
        <v>150</v>
      </c>
      <c r="G28" s="17">
        <v>0</v>
      </c>
      <c r="H28" s="17" t="s">
        <v>153</v>
      </c>
      <c r="I28" s="17" t="s">
        <v>154</v>
      </c>
      <c r="J28" s="17">
        <v>250</v>
      </c>
      <c r="K28" s="17">
        <v>150</v>
      </c>
      <c r="L28" s="17">
        <v>0</v>
      </c>
    </row>
    <row r="29" spans="1:12" ht="108.75" thickBot="1" x14ac:dyDescent="0.3">
      <c r="A29" s="18" t="s">
        <v>116</v>
      </c>
      <c r="B29" s="17" t="s">
        <v>155</v>
      </c>
      <c r="C29" s="17" t="s">
        <v>156</v>
      </c>
      <c r="D29" s="17" t="s">
        <v>157</v>
      </c>
      <c r="E29" s="17">
        <v>85</v>
      </c>
      <c r="F29" s="17">
        <v>45</v>
      </c>
      <c r="G29" s="17">
        <v>5</v>
      </c>
      <c r="H29" s="17" t="s">
        <v>158</v>
      </c>
      <c r="I29" s="17" t="s">
        <v>159</v>
      </c>
      <c r="J29" s="17">
        <v>85</v>
      </c>
      <c r="K29" s="17">
        <v>45</v>
      </c>
      <c r="L29" s="17">
        <v>5</v>
      </c>
    </row>
    <row r="30" spans="1:12" ht="96.75" thickBot="1" x14ac:dyDescent="0.3">
      <c r="A30" s="18" t="s">
        <v>116</v>
      </c>
      <c r="B30" s="17" t="s">
        <v>160</v>
      </c>
      <c r="C30" s="17" t="s">
        <v>161</v>
      </c>
      <c r="D30" s="17" t="s">
        <v>162</v>
      </c>
      <c r="E30" s="17">
        <v>100</v>
      </c>
      <c r="F30" s="17">
        <v>50</v>
      </c>
      <c r="G30" s="17">
        <v>0</v>
      </c>
      <c r="H30" s="17" t="s">
        <v>149</v>
      </c>
      <c r="I30" s="17" t="s">
        <v>163</v>
      </c>
      <c r="J30" s="17">
        <v>75</v>
      </c>
      <c r="K30" s="17">
        <v>40</v>
      </c>
      <c r="L30" s="17">
        <v>0</v>
      </c>
    </row>
  </sheetData>
  <mergeCells count="58">
    <mergeCell ref="K25:K26"/>
    <mergeCell ref="L25:L26"/>
    <mergeCell ref="J1:L1"/>
    <mergeCell ref="A2:L2"/>
    <mergeCell ref="A25:A26"/>
    <mergeCell ref="B25:B26"/>
    <mergeCell ref="C25:C26"/>
    <mergeCell ref="H25:H26"/>
    <mergeCell ref="I25:I26"/>
    <mergeCell ref="J25:J26"/>
    <mergeCell ref="K19:K21"/>
    <mergeCell ref="L19:L21"/>
    <mergeCell ref="A22:A24"/>
    <mergeCell ref="B22:B24"/>
    <mergeCell ref="C22:C24"/>
    <mergeCell ref="H22:H24"/>
    <mergeCell ref="I22:I24"/>
    <mergeCell ref="J22:J24"/>
    <mergeCell ref="K22:K24"/>
    <mergeCell ref="L22:L24"/>
    <mergeCell ref="A19:A21"/>
    <mergeCell ref="B19:B21"/>
    <mergeCell ref="C19:C21"/>
    <mergeCell ref="H19:H21"/>
    <mergeCell ref="I19:I21"/>
    <mergeCell ref="J19:J21"/>
    <mergeCell ref="K13:K15"/>
    <mergeCell ref="L13:L15"/>
    <mergeCell ref="A16:A18"/>
    <mergeCell ref="B16:B18"/>
    <mergeCell ref="C16:C18"/>
    <mergeCell ref="H16:H18"/>
    <mergeCell ref="I16:I18"/>
    <mergeCell ref="J16:J18"/>
    <mergeCell ref="K16:K18"/>
    <mergeCell ref="L16:L18"/>
    <mergeCell ref="A13:A15"/>
    <mergeCell ref="B13:B15"/>
    <mergeCell ref="C13:C15"/>
    <mergeCell ref="H13:H15"/>
    <mergeCell ref="I13:I15"/>
    <mergeCell ref="J13:J15"/>
    <mergeCell ref="K4:K8"/>
    <mergeCell ref="L4:L8"/>
    <mergeCell ref="A10:A12"/>
    <mergeCell ref="B10:B12"/>
    <mergeCell ref="C10:C12"/>
    <mergeCell ref="H10:H12"/>
    <mergeCell ref="I10:I12"/>
    <mergeCell ref="J10:J12"/>
    <mergeCell ref="K10:K12"/>
    <mergeCell ref="L10:L12"/>
    <mergeCell ref="A4:A8"/>
    <mergeCell ref="B4:B8"/>
    <mergeCell ref="C4:C8"/>
    <mergeCell ref="H4:H8"/>
    <mergeCell ref="I4:I8"/>
    <mergeCell ref="J4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1" workbookViewId="0">
      <selection activeCell="B6" sqref="B6"/>
    </sheetView>
  </sheetViews>
  <sheetFormatPr defaultRowHeight="15.75" x14ac:dyDescent="0.25"/>
  <cols>
    <col min="1" max="1" width="8.140625" style="14" customWidth="1"/>
    <col min="2" max="2" width="86.140625" style="14" customWidth="1"/>
    <col min="3" max="16384" width="9.140625" style="14"/>
  </cols>
  <sheetData>
    <row r="1" spans="1:3" ht="31.5" x14ac:dyDescent="0.25">
      <c r="B1" s="20" t="s">
        <v>369</v>
      </c>
    </row>
    <row r="2" spans="1:3" ht="16.5" thickBot="1" x14ac:dyDescent="0.3">
      <c r="A2" s="80" t="s">
        <v>166</v>
      </c>
      <c r="B2" s="80"/>
    </row>
    <row r="3" spans="1:3" ht="48" thickBot="1" x14ac:dyDescent="0.3">
      <c r="A3" s="21" t="s">
        <v>69</v>
      </c>
      <c r="B3" s="22" t="s">
        <v>70</v>
      </c>
      <c r="C3" s="21" t="s">
        <v>69</v>
      </c>
    </row>
    <row r="4" spans="1:3" ht="16.5" thickBot="1" x14ac:dyDescent="0.3">
      <c r="A4" s="23">
        <v>1</v>
      </c>
      <c r="B4" s="24" t="s">
        <v>71</v>
      </c>
      <c r="C4" s="23">
        <v>1</v>
      </c>
    </row>
    <row r="5" spans="1:3" ht="24" customHeight="1" thickBot="1" x14ac:dyDescent="0.3">
      <c r="A5" s="23">
        <v>2</v>
      </c>
      <c r="B5" s="24" t="s">
        <v>167</v>
      </c>
      <c r="C5" s="23">
        <v>2</v>
      </c>
    </row>
    <row r="6" spans="1:3" ht="24" customHeight="1" thickBot="1" x14ac:dyDescent="0.3">
      <c r="A6" s="23">
        <v>3</v>
      </c>
      <c r="B6" s="24" t="s">
        <v>168</v>
      </c>
      <c r="C6" s="23">
        <v>3</v>
      </c>
    </row>
    <row r="7" spans="1:3" ht="41.25" customHeight="1" thickBot="1" x14ac:dyDescent="0.3">
      <c r="A7" s="23">
        <v>4</v>
      </c>
      <c r="B7" s="24" t="s">
        <v>72</v>
      </c>
      <c r="C7" s="23">
        <v>4</v>
      </c>
    </row>
    <row r="8" spans="1:3" ht="36.75" customHeight="1" thickBot="1" x14ac:dyDescent="0.3">
      <c r="A8" s="23">
        <v>5</v>
      </c>
      <c r="B8" s="24" t="s">
        <v>73</v>
      </c>
      <c r="C8" s="23">
        <v>5</v>
      </c>
    </row>
    <row r="9" spans="1:3" ht="89.25" customHeight="1" thickBot="1" x14ac:dyDescent="0.3">
      <c r="A9" s="23">
        <v>6</v>
      </c>
      <c r="B9" s="24" t="s">
        <v>233</v>
      </c>
      <c r="C9" s="23">
        <v>6</v>
      </c>
    </row>
    <row r="10" spans="1:3" ht="24.75" customHeight="1" thickBot="1" x14ac:dyDescent="0.3">
      <c r="A10" s="23">
        <v>7</v>
      </c>
      <c r="B10" s="24" t="s">
        <v>175</v>
      </c>
      <c r="C10" s="23">
        <v>7</v>
      </c>
    </row>
    <row r="11" spans="1:3" ht="39.75" customHeight="1" thickBot="1" x14ac:dyDescent="0.3">
      <c r="A11" s="23">
        <v>8</v>
      </c>
      <c r="B11" s="24" t="s">
        <v>169</v>
      </c>
      <c r="C11" s="23">
        <v>8</v>
      </c>
    </row>
    <row r="12" spans="1:3" ht="38.25" customHeight="1" thickBot="1" x14ac:dyDescent="0.3">
      <c r="A12" s="23">
        <v>9</v>
      </c>
      <c r="B12" s="24" t="s">
        <v>170</v>
      </c>
      <c r="C12" s="23">
        <v>9</v>
      </c>
    </row>
    <row r="13" spans="1:3" ht="36.75" customHeight="1" thickBot="1" x14ac:dyDescent="0.3">
      <c r="A13" s="23">
        <v>10</v>
      </c>
      <c r="B13" s="24" t="s">
        <v>171</v>
      </c>
      <c r="C13" s="23">
        <v>10</v>
      </c>
    </row>
    <row r="14" spans="1:3" ht="32.25" thickBot="1" x14ac:dyDescent="0.3">
      <c r="A14" s="23">
        <v>11</v>
      </c>
      <c r="B14" s="24" t="s">
        <v>172</v>
      </c>
      <c r="C14" s="23">
        <v>11</v>
      </c>
    </row>
    <row r="15" spans="1:3" ht="24" customHeight="1" thickBot="1" x14ac:dyDescent="0.3">
      <c r="A15" s="23">
        <v>12</v>
      </c>
      <c r="B15" s="24" t="s">
        <v>173</v>
      </c>
      <c r="C15" s="23">
        <v>12</v>
      </c>
    </row>
    <row r="16" spans="1:3" ht="32.25" thickBot="1" x14ac:dyDescent="0.3">
      <c r="A16" s="23">
        <v>13</v>
      </c>
      <c r="B16" s="24" t="s">
        <v>174</v>
      </c>
      <c r="C16" s="23">
        <v>13</v>
      </c>
    </row>
    <row r="17" spans="1:3" ht="32.25" thickBot="1" x14ac:dyDescent="0.3">
      <c r="A17" s="23">
        <v>14</v>
      </c>
      <c r="B17" s="24" t="s">
        <v>74</v>
      </c>
      <c r="C17" s="23">
        <v>14</v>
      </c>
    </row>
    <row r="18" spans="1:3" ht="52.5" customHeight="1" thickBot="1" x14ac:dyDescent="0.3">
      <c r="A18" s="23">
        <v>15</v>
      </c>
      <c r="B18" s="24" t="s">
        <v>75</v>
      </c>
      <c r="C18" s="23">
        <v>15</v>
      </c>
    </row>
    <row r="19" spans="1:3" ht="39" customHeight="1" thickBot="1" x14ac:dyDescent="0.3">
      <c r="A19" s="23">
        <v>16</v>
      </c>
      <c r="B19" s="24" t="s">
        <v>176</v>
      </c>
      <c r="C19" s="23">
        <v>16</v>
      </c>
    </row>
    <row r="20" spans="1:3" ht="32.25" thickBot="1" x14ac:dyDescent="0.3">
      <c r="A20" s="23">
        <v>17</v>
      </c>
      <c r="B20" s="24" t="s">
        <v>250</v>
      </c>
      <c r="C20" s="23">
        <v>17</v>
      </c>
    </row>
    <row r="21" spans="1:3" ht="32.25" thickBot="1" x14ac:dyDescent="0.3">
      <c r="A21" s="23">
        <v>18</v>
      </c>
      <c r="B21" s="24" t="s">
        <v>76</v>
      </c>
      <c r="C21" s="23">
        <v>18</v>
      </c>
    </row>
    <row r="22" spans="1:3" ht="32.25" thickBot="1" x14ac:dyDescent="0.3">
      <c r="A22" s="23">
        <v>19</v>
      </c>
      <c r="B22" s="24" t="s">
        <v>178</v>
      </c>
      <c r="C22" s="23">
        <v>19</v>
      </c>
    </row>
    <row r="23" spans="1:3" ht="32.25" thickBot="1" x14ac:dyDescent="0.3">
      <c r="A23" s="23">
        <v>20</v>
      </c>
      <c r="B23" s="24" t="s">
        <v>77</v>
      </c>
      <c r="C23" s="23">
        <v>20</v>
      </c>
    </row>
    <row r="24" spans="1:3" ht="32.25" thickBot="1" x14ac:dyDescent="0.3">
      <c r="A24" s="23">
        <v>21</v>
      </c>
      <c r="B24" s="24" t="s">
        <v>179</v>
      </c>
      <c r="C24" s="23">
        <v>21</v>
      </c>
    </row>
    <row r="25" spans="1:3" ht="24.75" customHeight="1" thickBot="1" x14ac:dyDescent="0.3">
      <c r="A25" s="23">
        <v>22</v>
      </c>
      <c r="B25" s="24" t="s">
        <v>180</v>
      </c>
      <c r="C25" s="23">
        <v>22</v>
      </c>
    </row>
    <row r="26" spans="1:3" ht="21.75" customHeight="1" thickBot="1" x14ac:dyDescent="0.3">
      <c r="A26" s="23">
        <v>23</v>
      </c>
      <c r="B26" s="24" t="s">
        <v>78</v>
      </c>
      <c r="C26" s="23">
        <v>23</v>
      </c>
    </row>
    <row r="27" spans="1:3" ht="21" customHeight="1" thickBot="1" x14ac:dyDescent="0.3">
      <c r="A27" s="23">
        <v>24</v>
      </c>
      <c r="B27" s="24" t="s">
        <v>79</v>
      </c>
      <c r="C27" s="23">
        <v>24</v>
      </c>
    </row>
    <row r="28" spans="1:3" ht="196.5" customHeight="1" thickBot="1" x14ac:dyDescent="0.3">
      <c r="A28" s="23">
        <v>25</v>
      </c>
      <c r="B28" s="26" t="s">
        <v>181</v>
      </c>
      <c r="C28" s="23">
        <v>25</v>
      </c>
    </row>
    <row r="29" spans="1:3" ht="16.5" thickBot="1" x14ac:dyDescent="0.3">
      <c r="A29" s="25">
        <v>99</v>
      </c>
      <c r="B29" s="27" t="s">
        <v>182</v>
      </c>
      <c r="C29" s="25">
        <v>99</v>
      </c>
    </row>
    <row r="30" spans="1:3" x14ac:dyDescent="0.25">
      <c r="B30" s="14" t="s">
        <v>248</v>
      </c>
    </row>
    <row r="31" spans="1:3" x14ac:dyDescent="0.25">
      <c r="B31" s="14" t="s">
        <v>270</v>
      </c>
    </row>
    <row r="32" spans="1:3" x14ac:dyDescent="0.25">
      <c r="B32" s="14" t="s">
        <v>251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6</vt:i4>
      </vt:variant>
      <vt:variant>
        <vt:lpstr>Наименувани диапазони</vt:lpstr>
      </vt:variant>
      <vt:variant>
        <vt:i4>1</vt:i4>
      </vt:variant>
    </vt:vector>
  </HeadingPairs>
  <TitlesOfParts>
    <vt:vector size="7" baseType="lpstr">
      <vt:lpstr>Климатична проверка мерки ДРБУ</vt:lpstr>
      <vt:lpstr>1Типове мерки</vt:lpstr>
      <vt:lpstr>Sheet1</vt:lpstr>
      <vt:lpstr>Напояване+ПВВВ</vt:lpstr>
      <vt:lpstr>2Индикатори</vt:lpstr>
      <vt:lpstr>4KTM</vt:lpstr>
      <vt:lpstr>'Климатична проверка мерки ДРБУ'!Печат_заглавия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Club2000</dc:creator>
  <cp:lastModifiedBy>SystemenBDDR</cp:lastModifiedBy>
  <cp:lastPrinted>2016-12-30T10:10:42Z</cp:lastPrinted>
  <dcterms:created xsi:type="dcterms:W3CDTF">2015-02-05T14:01:05Z</dcterms:created>
  <dcterms:modified xsi:type="dcterms:W3CDTF">2016-12-30T10:10:47Z</dcterms:modified>
</cp:coreProperties>
</file>